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ирилл\Desktop\Штатное расписание\"/>
    </mc:Choice>
  </mc:AlternateContent>
  <bookViews>
    <workbookView xWindow="0" yWindow="0" windowWidth="28800" windowHeight="12435" tabRatio="876"/>
  </bookViews>
  <sheets>
    <sheet name="новая форма штатного " sheetId="45" r:id="rId1"/>
  </sheets>
  <definedNames>
    <definedName name="_xlnm.Print_Area" localSheetId="0">'новая форма штатного '!$A$1:$W$138</definedName>
  </definedNames>
  <calcPr calcId="152511"/>
</workbook>
</file>

<file path=xl/calcChain.xml><?xml version="1.0" encoding="utf-8"?>
<calcChain xmlns="http://schemas.openxmlformats.org/spreadsheetml/2006/main">
  <c r="P60" i="45" l="1"/>
  <c r="P46" i="45"/>
  <c r="P47" i="45"/>
  <c r="P50" i="45"/>
  <c r="P53" i="45"/>
  <c r="R53" i="45" l="1"/>
  <c r="R50" i="45"/>
  <c r="R47" i="45"/>
  <c r="R46" i="45"/>
  <c r="K123" i="45"/>
  <c r="P123" i="45" s="1"/>
  <c r="R123" i="45" s="1"/>
  <c r="K90" i="45"/>
  <c r="P90" i="45" s="1"/>
  <c r="K89" i="45"/>
  <c r="P89" i="45" s="1"/>
  <c r="K82" i="45"/>
  <c r="K81" i="45"/>
  <c r="P81" i="45" s="1"/>
  <c r="K76" i="45"/>
  <c r="P76" i="45" s="1"/>
  <c r="P75" i="45"/>
  <c r="K62" i="45"/>
  <c r="P62" i="45" s="1"/>
  <c r="K61" i="45"/>
  <c r="P59" i="45"/>
  <c r="P58" i="45"/>
  <c r="P57" i="45"/>
  <c r="P56" i="45"/>
  <c r="P55" i="45"/>
  <c r="P52" i="45"/>
  <c r="P51" i="45"/>
  <c r="P49" i="45"/>
  <c r="P48" i="45"/>
  <c r="K39" i="45"/>
  <c r="K23" i="45"/>
  <c r="I123" i="45"/>
  <c r="I90" i="45"/>
  <c r="I89" i="45"/>
  <c r="I82" i="45"/>
  <c r="I81" i="45"/>
  <c r="I76" i="45"/>
  <c r="I62" i="45"/>
  <c r="I61" i="45"/>
  <c r="I60" i="45"/>
  <c r="I59" i="45"/>
  <c r="I58" i="45"/>
  <c r="I57" i="45"/>
  <c r="I56" i="45"/>
  <c r="I55" i="45"/>
  <c r="I54" i="45"/>
  <c r="I53" i="45"/>
  <c r="I52" i="45"/>
  <c r="I51" i="45"/>
  <c r="I50" i="45"/>
  <c r="I49" i="45"/>
  <c r="I48" i="45"/>
  <c r="I47" i="45"/>
  <c r="I46" i="45"/>
  <c r="I45" i="45"/>
  <c r="I39" i="45"/>
  <c r="I23" i="45"/>
  <c r="R51" i="45" l="1"/>
  <c r="R81" i="45"/>
  <c r="R82" i="45"/>
  <c r="P82" i="45"/>
  <c r="R52" i="45"/>
  <c r="R90" i="45"/>
  <c r="P54" i="45"/>
  <c r="R54" i="45" s="1"/>
  <c r="P61" i="45"/>
  <c r="R61" i="45" s="1"/>
  <c r="R59" i="45"/>
  <c r="R89" i="45"/>
  <c r="R75" i="45"/>
  <c r="R76" i="45"/>
  <c r="R60" i="45"/>
  <c r="R62" i="45"/>
  <c r="R58" i="45"/>
  <c r="R57" i="45"/>
  <c r="R56" i="45"/>
  <c r="R55" i="45"/>
  <c r="R49" i="45"/>
  <c r="R48" i="45"/>
  <c r="P45" i="45"/>
  <c r="R45" i="45" s="1"/>
  <c r="P38" i="45"/>
  <c r="R38" i="45" s="1"/>
  <c r="P39" i="45"/>
  <c r="R39" i="45" s="1"/>
  <c r="P29" i="45"/>
  <c r="R29" i="45" s="1"/>
  <c r="P23" i="45"/>
  <c r="R23" i="45" s="1"/>
  <c r="P20" i="45"/>
  <c r="R20" i="45" s="1"/>
  <c r="C21" i="45" l="1"/>
  <c r="D21" i="45"/>
  <c r="G21" i="45"/>
  <c r="I21" i="45"/>
  <c r="L21" i="45"/>
  <c r="M21" i="45"/>
  <c r="N21" i="45"/>
  <c r="Q21" i="45"/>
  <c r="A23" i="45"/>
  <c r="I24" i="45"/>
  <c r="J24" i="45" s="1"/>
  <c r="K24" i="45" s="1"/>
  <c r="A25" i="45"/>
  <c r="A26" i="45" s="1"/>
  <c r="I25" i="45"/>
  <c r="J25" i="45" s="1"/>
  <c r="K25" i="45" s="1"/>
  <c r="I26" i="45"/>
  <c r="J26" i="45" s="1"/>
  <c r="K26" i="45" s="1"/>
  <c r="O26" i="45" s="1"/>
  <c r="C27" i="45"/>
  <c r="G27" i="45"/>
  <c r="L27" i="45"/>
  <c r="M27" i="45"/>
  <c r="N27" i="45"/>
  <c r="Q27" i="45"/>
  <c r="I30" i="45"/>
  <c r="J30" i="45" s="1"/>
  <c r="K30" i="45" s="1"/>
  <c r="O30" i="45" s="1"/>
  <c r="A31" i="45"/>
  <c r="A32" i="45" s="1"/>
  <c r="A33" i="45" s="1"/>
  <c r="A34" i="45" s="1"/>
  <c r="A35" i="45" s="1"/>
  <c r="I31" i="45"/>
  <c r="J31" i="45" s="1"/>
  <c r="K31" i="45" s="1"/>
  <c r="I32" i="45"/>
  <c r="J32" i="45"/>
  <c r="K32" i="45" s="1"/>
  <c r="O32" i="45"/>
  <c r="I33" i="45"/>
  <c r="J33" i="45"/>
  <c r="K33" i="45" s="1"/>
  <c r="I34" i="45"/>
  <c r="J34" i="45"/>
  <c r="K34" i="45" s="1"/>
  <c r="O34" i="45" s="1"/>
  <c r="I35" i="45"/>
  <c r="J35" i="45"/>
  <c r="K35" i="45" s="1"/>
  <c r="C36" i="45"/>
  <c r="D36" i="45"/>
  <c r="E36" i="45"/>
  <c r="G36" i="45"/>
  <c r="I36" i="45"/>
  <c r="L36" i="45"/>
  <c r="M36" i="45"/>
  <c r="N36" i="45"/>
  <c r="Q36" i="45"/>
  <c r="A39" i="45"/>
  <c r="A40" i="45" s="1"/>
  <c r="A41" i="45" s="1"/>
  <c r="A42" i="45" s="1"/>
  <c r="I40" i="45"/>
  <c r="J40" i="45"/>
  <c r="K40" i="45" s="1"/>
  <c r="Y40" i="45"/>
  <c r="I41" i="45"/>
  <c r="J41" i="45" s="1"/>
  <c r="K41" i="45" s="1"/>
  <c r="O41" i="45" s="1"/>
  <c r="Y41" i="45"/>
  <c r="I42" i="45"/>
  <c r="J42" i="45" s="1"/>
  <c r="K42" i="45" s="1"/>
  <c r="Y42" i="45"/>
  <c r="C43" i="45"/>
  <c r="D43" i="45"/>
  <c r="E43" i="45"/>
  <c r="E67" i="45" s="1"/>
  <c r="G43" i="45"/>
  <c r="I43" i="45"/>
  <c r="M43" i="45"/>
  <c r="N43" i="45"/>
  <c r="Q43" i="45"/>
  <c r="G63" i="45"/>
  <c r="J63" i="45" s="1"/>
  <c r="K63" i="45" s="1"/>
  <c r="I63" i="45"/>
  <c r="G64" i="45"/>
  <c r="I64" i="45"/>
  <c r="J64" i="45" s="1"/>
  <c r="K64" i="45" s="1"/>
  <c r="C66" i="45"/>
  <c r="D66" i="45"/>
  <c r="L66" i="45"/>
  <c r="M66" i="45"/>
  <c r="N66" i="45"/>
  <c r="Q66" i="45"/>
  <c r="I77" i="45"/>
  <c r="J77" i="45"/>
  <c r="K77" i="45" s="1"/>
  <c r="C78" i="45"/>
  <c r="D78" i="45"/>
  <c r="G78" i="45"/>
  <c r="I78" i="45"/>
  <c r="M78" i="45"/>
  <c r="N78" i="45"/>
  <c r="Q78" i="45"/>
  <c r="I83" i="45"/>
  <c r="J83" i="45" s="1"/>
  <c r="K83" i="45" s="1"/>
  <c r="I84" i="45"/>
  <c r="J84" i="45" s="1"/>
  <c r="K84" i="45" s="1"/>
  <c r="O84" i="45" s="1"/>
  <c r="C85" i="45"/>
  <c r="D85" i="45"/>
  <c r="G85" i="45"/>
  <c r="I85" i="45"/>
  <c r="L85" i="45"/>
  <c r="M85" i="45"/>
  <c r="N85" i="45"/>
  <c r="Q85" i="45"/>
  <c r="I87" i="45"/>
  <c r="J87" i="45" s="1"/>
  <c r="K87" i="45" s="1"/>
  <c r="I88" i="45"/>
  <c r="J88" i="45" s="1"/>
  <c r="K88" i="45" s="1"/>
  <c r="I95" i="45"/>
  <c r="J95" i="45" s="1"/>
  <c r="K95" i="45" s="1"/>
  <c r="I96" i="45"/>
  <c r="J96" i="45"/>
  <c r="K96" i="45" s="1"/>
  <c r="O96" i="45"/>
  <c r="I97" i="45"/>
  <c r="J97" i="45"/>
  <c r="K97" i="45" s="1"/>
  <c r="C98" i="45"/>
  <c r="D98" i="45"/>
  <c r="E98" i="45"/>
  <c r="G98" i="45"/>
  <c r="M98" i="45"/>
  <c r="N98" i="45"/>
  <c r="Q98" i="45"/>
  <c r="I100" i="45"/>
  <c r="J100" i="45"/>
  <c r="I115" i="45"/>
  <c r="J115" i="45" s="1"/>
  <c r="K115" i="45" s="1"/>
  <c r="I116" i="45"/>
  <c r="J116" i="45" s="1"/>
  <c r="K116" i="45" s="1"/>
  <c r="O116" i="45" s="1"/>
  <c r="I117" i="45"/>
  <c r="J117" i="45" s="1"/>
  <c r="K117" i="45" s="1"/>
  <c r="I118" i="45"/>
  <c r="J118" i="45" s="1"/>
  <c r="K118" i="45" s="1"/>
  <c r="O118" i="45" s="1"/>
  <c r="I119" i="45"/>
  <c r="J119" i="45" s="1"/>
  <c r="K119" i="45" s="1"/>
  <c r="I120" i="45"/>
  <c r="J120" i="45" s="1"/>
  <c r="K120" i="45"/>
  <c r="O120" i="45" s="1"/>
  <c r="C121" i="45"/>
  <c r="D121" i="45"/>
  <c r="E121" i="45"/>
  <c r="G121" i="45"/>
  <c r="M121" i="45"/>
  <c r="N121" i="45"/>
  <c r="Q121" i="45"/>
  <c r="Y124" i="45"/>
  <c r="I125" i="45"/>
  <c r="J125" i="45" s="1"/>
  <c r="K125" i="45" s="1"/>
  <c r="C126" i="45"/>
  <c r="D126" i="45"/>
  <c r="G126" i="45"/>
  <c r="L126" i="45"/>
  <c r="M126" i="45"/>
  <c r="N126" i="45"/>
  <c r="Q126" i="45"/>
  <c r="L17" i="45"/>
  <c r="M17" i="45" s="1"/>
  <c r="N17" i="45" s="1"/>
  <c r="O17" i="45" s="1"/>
  <c r="P17" i="45" s="1"/>
  <c r="Q17" i="45" s="1"/>
  <c r="G17" i="45"/>
  <c r="H17" i="45" s="1"/>
  <c r="I17" i="45" s="1"/>
  <c r="J17" i="45" s="1"/>
  <c r="B17" i="45"/>
  <c r="C17" i="45" s="1"/>
  <c r="D17" i="45" s="1"/>
  <c r="E17" i="45" s="1"/>
  <c r="T16" i="45"/>
  <c r="E127" i="45" l="1"/>
  <c r="N127" i="45"/>
  <c r="Q67" i="45"/>
  <c r="D127" i="45"/>
  <c r="Q127" i="45"/>
  <c r="Q132" i="45" s="1"/>
  <c r="Q133" i="45" s="1"/>
  <c r="M127" i="45"/>
  <c r="C67" i="45"/>
  <c r="C72" i="45" s="1"/>
  <c r="M67" i="45"/>
  <c r="D67" i="45"/>
  <c r="D27" i="45"/>
  <c r="O125" i="45"/>
  <c r="O126" i="45" s="1"/>
  <c r="O117" i="45"/>
  <c r="R117" i="45" s="1"/>
  <c r="S117" i="45" s="1"/>
  <c r="T117" i="45" s="1"/>
  <c r="O119" i="45"/>
  <c r="R119" i="45" s="1"/>
  <c r="S119" i="45" s="1"/>
  <c r="T119" i="45" s="1"/>
  <c r="O115" i="45"/>
  <c r="R115" i="45" s="1"/>
  <c r="S115" i="45" s="1"/>
  <c r="T115" i="45" s="1"/>
  <c r="AA124" i="45"/>
  <c r="C127" i="45"/>
  <c r="C132" i="45" s="1"/>
  <c r="L121" i="45"/>
  <c r="K100" i="45"/>
  <c r="J121" i="45"/>
  <c r="R97" i="45"/>
  <c r="K98" i="45"/>
  <c r="L87" i="45"/>
  <c r="J85" i="45"/>
  <c r="O64" i="45"/>
  <c r="R64" i="45" s="1"/>
  <c r="I126" i="45"/>
  <c r="I127" i="45" s="1"/>
  <c r="R120" i="45"/>
  <c r="S120" i="45" s="1"/>
  <c r="T120" i="45" s="1"/>
  <c r="R118" i="45"/>
  <c r="S118" i="45" s="1"/>
  <c r="T118" i="45" s="1"/>
  <c r="R116" i="45"/>
  <c r="S116" i="45" s="1"/>
  <c r="T116" i="45" s="1"/>
  <c r="J98" i="45"/>
  <c r="G127" i="45"/>
  <c r="O97" i="45"/>
  <c r="R96" i="45"/>
  <c r="O95" i="45"/>
  <c r="R95" i="45" s="1"/>
  <c r="L88" i="45"/>
  <c r="R88" i="45" s="1"/>
  <c r="O88" i="45"/>
  <c r="J78" i="45"/>
  <c r="O42" i="45"/>
  <c r="R42" i="45" s="1"/>
  <c r="S42" i="45" s="1"/>
  <c r="T42" i="45" s="1"/>
  <c r="R40" i="45"/>
  <c r="O40" i="45"/>
  <c r="J43" i="45"/>
  <c r="O35" i="45"/>
  <c r="R35" i="45" s="1"/>
  <c r="S35" i="45" s="1"/>
  <c r="T35" i="45" s="1"/>
  <c r="O31" i="45"/>
  <c r="R31" i="45" s="1"/>
  <c r="S31" i="45" s="1"/>
  <c r="T31" i="45" s="1"/>
  <c r="O24" i="45"/>
  <c r="J21" i="45"/>
  <c r="O21" i="45"/>
  <c r="R84" i="45"/>
  <c r="O83" i="45"/>
  <c r="R83" i="45" s="1"/>
  <c r="O77" i="45"/>
  <c r="O78" i="45" s="1"/>
  <c r="I66" i="45"/>
  <c r="O63" i="45"/>
  <c r="R63" i="45" s="1"/>
  <c r="G66" i="45"/>
  <c r="G67" i="45" s="1"/>
  <c r="O33" i="45"/>
  <c r="R33" i="45" s="1"/>
  <c r="S33" i="45" s="1"/>
  <c r="T33" i="45" s="1"/>
  <c r="J36" i="45"/>
  <c r="N67" i="45"/>
  <c r="O25" i="45"/>
  <c r="R25" i="45" s="1"/>
  <c r="S25" i="45" s="1"/>
  <c r="T25" i="45" s="1"/>
  <c r="R41" i="45"/>
  <c r="R34" i="45"/>
  <c r="S34" i="45" s="1"/>
  <c r="T34" i="45" s="1"/>
  <c r="R32" i="45"/>
  <c r="S32" i="45" s="1"/>
  <c r="T32" i="45" s="1"/>
  <c r="R30" i="45"/>
  <c r="S30" i="45" s="1"/>
  <c r="T30" i="45" s="1"/>
  <c r="R26" i="45"/>
  <c r="S26" i="45" s="1"/>
  <c r="T26" i="45" s="1"/>
  <c r="I27" i="45"/>
  <c r="O85" i="45" l="1"/>
  <c r="O27" i="45"/>
  <c r="O43" i="45"/>
  <c r="I67" i="45"/>
  <c r="C133" i="45"/>
  <c r="S39" i="45"/>
  <c r="T39" i="45" s="1"/>
  <c r="S59" i="45"/>
  <c r="T59" i="45" s="1"/>
  <c r="S83" i="45"/>
  <c r="T83" i="45" s="1"/>
  <c r="S49" i="45"/>
  <c r="T49" i="45" s="1"/>
  <c r="S95" i="45"/>
  <c r="T95" i="45" s="1"/>
  <c r="S104" i="45"/>
  <c r="T104" i="45" s="1"/>
  <c r="S106" i="45"/>
  <c r="T106" i="45" s="1"/>
  <c r="S108" i="45"/>
  <c r="T108" i="45" s="1"/>
  <c r="S50" i="45"/>
  <c r="T50" i="45" s="1"/>
  <c r="S103" i="45"/>
  <c r="T103" i="45" s="1"/>
  <c r="S113" i="45"/>
  <c r="T113" i="45" s="1"/>
  <c r="S112" i="45"/>
  <c r="T112" i="45" s="1"/>
  <c r="S45" i="45"/>
  <c r="T45" i="45" s="1"/>
  <c r="K36" i="45"/>
  <c r="P36" i="45"/>
  <c r="K66" i="45"/>
  <c r="S54" i="45"/>
  <c r="T54" i="45" s="1"/>
  <c r="S58" i="45"/>
  <c r="T58" i="45" s="1"/>
  <c r="S62" i="45"/>
  <c r="T62" i="45" s="1"/>
  <c r="S82" i="45"/>
  <c r="T82" i="45" s="1"/>
  <c r="S84" i="45"/>
  <c r="T84" i="45" s="1"/>
  <c r="S40" i="45"/>
  <c r="T40" i="45" s="1"/>
  <c r="S46" i="45"/>
  <c r="T46" i="45" s="1"/>
  <c r="S55" i="45"/>
  <c r="T55" i="45" s="1"/>
  <c r="S63" i="45"/>
  <c r="T63" i="45" s="1"/>
  <c r="K78" i="45"/>
  <c r="S81" i="45"/>
  <c r="T81" i="45" s="1"/>
  <c r="S60" i="45"/>
  <c r="T60" i="45" s="1"/>
  <c r="S88" i="45"/>
  <c r="T88" i="45" s="1"/>
  <c r="S89" i="45"/>
  <c r="T89" i="45" s="1"/>
  <c r="S91" i="45"/>
  <c r="T91" i="45" s="1"/>
  <c r="S94" i="45"/>
  <c r="T94" i="45" s="1"/>
  <c r="S96" i="45"/>
  <c r="T96" i="45" s="1"/>
  <c r="S111" i="45"/>
  <c r="T111" i="45" s="1"/>
  <c r="S114" i="45"/>
  <c r="T114" i="45" s="1"/>
  <c r="J126" i="45"/>
  <c r="J127" i="45" s="1"/>
  <c r="S56" i="45"/>
  <c r="T56" i="45" s="1"/>
  <c r="K85" i="45"/>
  <c r="P85" i="45"/>
  <c r="S90" i="45"/>
  <c r="T90" i="45" s="1"/>
  <c r="S93" i="45"/>
  <c r="T93" i="45" s="1"/>
  <c r="S97" i="45"/>
  <c r="T97" i="45" s="1"/>
  <c r="O100" i="45"/>
  <c r="O121" i="45" s="1"/>
  <c r="K121" i="45"/>
  <c r="S110" i="45"/>
  <c r="T110" i="45" s="1"/>
  <c r="S102" i="45"/>
  <c r="T102" i="45" s="1"/>
  <c r="S105" i="45"/>
  <c r="T105" i="45" s="1"/>
  <c r="J27" i="45"/>
  <c r="S41" i="45"/>
  <c r="T41" i="45" s="1"/>
  <c r="O36" i="45"/>
  <c r="J66" i="45"/>
  <c r="S53" i="45"/>
  <c r="T53" i="45" s="1"/>
  <c r="S57" i="45"/>
  <c r="T57" i="45" s="1"/>
  <c r="S61" i="45"/>
  <c r="T61" i="45" s="1"/>
  <c r="P21" i="45"/>
  <c r="K21" i="45"/>
  <c r="R24" i="45"/>
  <c r="K43" i="45"/>
  <c r="R77" i="45"/>
  <c r="O66" i="45"/>
  <c r="S124" i="45"/>
  <c r="T124" i="45" s="1"/>
  <c r="L98" i="45"/>
  <c r="O87" i="45"/>
  <c r="P98" i="45"/>
  <c r="P121" i="45"/>
  <c r="R125" i="45"/>
  <c r="O67" i="45" l="1"/>
  <c r="J67" i="45"/>
  <c r="S48" i="45"/>
  <c r="T48" i="45" s="1"/>
  <c r="S47" i="45"/>
  <c r="T47" i="45" s="1"/>
  <c r="R66" i="45"/>
  <c r="S66" i="45" s="1"/>
  <c r="T66" i="45" s="1"/>
  <c r="S125" i="45"/>
  <c r="T125" i="45" s="1"/>
  <c r="O98" i="45"/>
  <c r="O127" i="45" s="1"/>
  <c r="R87" i="45"/>
  <c r="S107" i="45"/>
  <c r="T107" i="45" s="1"/>
  <c r="S76" i="45"/>
  <c r="T76" i="45" s="1"/>
  <c r="L43" i="45"/>
  <c r="L67" i="45" s="1"/>
  <c r="P43" i="45"/>
  <c r="P126" i="45"/>
  <c r="K126" i="45"/>
  <c r="K127" i="45" s="1"/>
  <c r="S109" i="45"/>
  <c r="T109" i="45" s="1"/>
  <c r="L78" i="45"/>
  <c r="L127" i="45" s="1"/>
  <c r="P66" i="45"/>
  <c r="S101" i="45"/>
  <c r="T101" i="45" s="1"/>
  <c r="S77" i="45"/>
  <c r="T77" i="45" s="1"/>
  <c r="S24" i="45"/>
  <c r="T24" i="45" s="1"/>
  <c r="P27" i="45"/>
  <c r="K27" i="45"/>
  <c r="K67" i="45" s="1"/>
  <c r="R100" i="45"/>
  <c r="P78" i="45"/>
  <c r="P67" i="45" l="1"/>
  <c r="P127" i="45"/>
  <c r="S75" i="45"/>
  <c r="T75" i="45" s="1"/>
  <c r="R78" i="45"/>
  <c r="S78" i="45" s="1"/>
  <c r="T78" i="45" s="1"/>
  <c r="R121" i="45"/>
  <c r="S100" i="45"/>
  <c r="T100" i="45" s="1"/>
  <c r="S23" i="45"/>
  <c r="T23" i="45" s="1"/>
  <c r="S38" i="45"/>
  <c r="T38" i="45" s="1"/>
  <c r="R43" i="45"/>
  <c r="S43" i="45" s="1"/>
  <c r="T43" i="45" s="1"/>
  <c r="R85" i="45"/>
  <c r="S85" i="45" s="1"/>
  <c r="T85" i="45" s="1"/>
  <c r="S80" i="45"/>
  <c r="T80" i="45" s="1"/>
  <c r="R27" i="45"/>
  <c r="S27" i="45" s="1"/>
  <c r="T27" i="45" s="1"/>
  <c r="S20" i="45"/>
  <c r="T20" i="45" s="1"/>
  <c r="R21" i="45"/>
  <c r="S92" i="45"/>
  <c r="T92" i="45" s="1"/>
  <c r="R36" i="45"/>
  <c r="S36" i="45" s="1"/>
  <c r="T36" i="45" s="1"/>
  <c r="S29" i="45"/>
  <c r="T29" i="45" s="1"/>
  <c r="S123" i="45"/>
  <c r="T123" i="45" s="1"/>
  <c r="R126" i="45"/>
  <c r="S126" i="45" s="1"/>
  <c r="T126" i="45" s="1"/>
  <c r="S87" i="45"/>
  <c r="T87" i="45" s="1"/>
  <c r="R98" i="45"/>
  <c r="S98" i="45" s="1"/>
  <c r="T98" i="45" s="1"/>
  <c r="R67" i="45" l="1"/>
  <c r="R68" i="45" s="1"/>
  <c r="S21" i="45"/>
  <c r="T21" i="45" s="1"/>
  <c r="S121" i="45"/>
  <c r="T121" i="45" s="1"/>
  <c r="R127" i="45"/>
  <c r="R128" i="45" s="1"/>
  <c r="R72" i="45" l="1"/>
  <c r="S127" i="45"/>
  <c r="T127" i="45" s="1"/>
  <c r="R132" i="45"/>
  <c r="S67" i="45"/>
  <c r="T67" i="45" s="1"/>
  <c r="T72" i="45" l="1"/>
</calcChain>
</file>

<file path=xl/sharedStrings.xml><?xml version="1.0" encoding="utf-8"?>
<sst xmlns="http://schemas.openxmlformats.org/spreadsheetml/2006/main" count="142" uniqueCount="114">
  <si>
    <t>СОГЛАСОВАНО:</t>
  </si>
  <si>
    <t>Код</t>
  </si>
  <si>
    <t>Форма по ОКУД</t>
  </si>
  <si>
    <t>по ОКПО</t>
  </si>
  <si>
    <t>Номер документа</t>
  </si>
  <si>
    <t>дата составления</t>
  </si>
  <si>
    <t>УТВЕРЖДАЮ:</t>
  </si>
  <si>
    <t>№ п/п</t>
  </si>
  <si>
    <t>Наименование должностей</t>
  </si>
  <si>
    <t>К-во шт. ед.</t>
  </si>
  <si>
    <t>Базовый  фонд оплаты труда  руб.</t>
  </si>
  <si>
    <t>Руководители структурных подразделений</t>
  </si>
  <si>
    <t>Заведующий хозяйством</t>
  </si>
  <si>
    <t>Итого:</t>
  </si>
  <si>
    <t>Главный бухгалтер</t>
  </si>
  <si>
    <t>Работники пищеблока (столовой, кухни)</t>
  </si>
  <si>
    <t xml:space="preserve">     ШТАТНОЕ  РАСПИСАНИЕ</t>
  </si>
  <si>
    <t>Группа по оплате труда руководите ля (предель ное ее соот ношение)</t>
  </si>
  <si>
    <t>Административно-управленческий  персонал</t>
  </si>
  <si>
    <t xml:space="preserve"> Учебно-воспитательный  персонал</t>
  </si>
  <si>
    <t>Педагогический  персонал</t>
  </si>
  <si>
    <t>Новый должностной оклад,руб.</t>
  </si>
  <si>
    <t xml:space="preserve"> Должностной  оклад, руб.</t>
  </si>
  <si>
    <t>ОБЛАСТНОЙ БЮДЖЕТ</t>
  </si>
  <si>
    <t>Заведующий</t>
  </si>
  <si>
    <t xml:space="preserve"> Руководитель организации</t>
  </si>
  <si>
    <t xml:space="preserve">Заместители руководителя учреждения </t>
  </si>
  <si>
    <t>МЕСТНЫЙ БЮДЖЕТ</t>
  </si>
  <si>
    <t>Работники по содержанию зданий и помещений</t>
  </si>
  <si>
    <t>Итого местный бюджет в месяц, руб.</t>
  </si>
  <si>
    <t>Итого областной бюджет в месяц, руб.</t>
  </si>
  <si>
    <t>Делопроизводитель</t>
  </si>
  <si>
    <t>Специалист по охране труда</t>
  </si>
  <si>
    <t>Программист</t>
  </si>
  <si>
    <t>Младший воспитатель</t>
  </si>
  <si>
    <t>Помощник воспитателя</t>
  </si>
  <si>
    <t>Старший воспитатель</t>
  </si>
  <si>
    <t>Воспитатель</t>
  </si>
  <si>
    <t>Музыкальный руководитель</t>
  </si>
  <si>
    <t>Инструктор по физической культуре</t>
  </si>
  <si>
    <t>Учитель-логопед</t>
  </si>
  <si>
    <t>Учитель-дефектолог</t>
  </si>
  <si>
    <t>Педагог-психолог</t>
  </si>
  <si>
    <t>Социальный педагог</t>
  </si>
  <si>
    <t>Педагог дополнительного образования</t>
  </si>
  <si>
    <t>Бухгалтер</t>
  </si>
  <si>
    <t>Инженер-энергетик</t>
  </si>
  <si>
    <t>Заведующий производством</t>
  </si>
  <si>
    <t>Шеф-повар</t>
  </si>
  <si>
    <t>Заведующий столовой</t>
  </si>
  <si>
    <t>Кухонный рабочий</t>
  </si>
  <si>
    <t>Мойщик посуды</t>
  </si>
  <si>
    <t>Калькулятор</t>
  </si>
  <si>
    <t>Грузчик</t>
  </si>
  <si>
    <t>Кастелянша</t>
  </si>
  <si>
    <t>Подсобный рабочий</t>
  </si>
  <si>
    <t>Кладовщик</t>
  </si>
  <si>
    <t>Оператор стиральных машин</t>
  </si>
  <si>
    <t>Плотник</t>
  </si>
  <si>
    <t>Слесарьсантехник</t>
  </si>
  <si>
    <t>Слесарь-электрик</t>
  </si>
  <si>
    <t>Электромонтер</t>
  </si>
  <si>
    <t>Уборщик служебных помещений</t>
  </si>
  <si>
    <t>Сторож</t>
  </si>
  <si>
    <t>Вахтер</t>
  </si>
  <si>
    <t>единиц</t>
  </si>
  <si>
    <t xml:space="preserve">Квалификационная категория   </t>
  </si>
  <si>
    <t>%</t>
  </si>
  <si>
    <t>руб</t>
  </si>
  <si>
    <t>За работу в сельской местности</t>
  </si>
  <si>
    <t>Педагогический персонал</t>
  </si>
  <si>
    <t>Доплаты до МРОТ с районным коэффициентом, руб. (ст. 133 ТК РФ)</t>
  </si>
  <si>
    <t>Проверил:</t>
  </si>
  <si>
    <t>Группа по оплате труда руководителя</t>
  </si>
  <si>
    <t>Всего в месяц (9+10+11+12+13+14)  руб.</t>
  </si>
  <si>
    <t xml:space="preserve">              Штат в количестве           </t>
  </si>
  <si>
    <t>ср./зпл в месяц</t>
  </si>
  <si>
    <t xml:space="preserve">Уборщик территории </t>
  </si>
  <si>
    <t>Главный бухгалтер:</t>
  </si>
  <si>
    <t>Тьютор</t>
  </si>
  <si>
    <t>МРОТ с р/к (отклонение)</t>
  </si>
  <si>
    <t xml:space="preserve">Приказом организации от                                №         </t>
  </si>
  <si>
    <t>Премиальный фонд по итогам года, руб.</t>
  </si>
  <si>
    <t>Замещение на период отпусков, руб.</t>
  </si>
  <si>
    <t xml:space="preserve">Заместитель руководителя </t>
  </si>
  <si>
    <t>Повар 4-5 разряда</t>
  </si>
  <si>
    <t xml:space="preserve">Повар </t>
  </si>
  <si>
    <t xml:space="preserve">      ________________  К.В. Горобец</t>
  </si>
  <si>
    <t>_________________ О.П. Нейфельд</t>
  </si>
  <si>
    <t xml:space="preserve">Унифицированная форма № Т-3 Утверждена Постановлением Госкомстата России от 05.01.2004 № 1
</t>
  </si>
  <si>
    <t>0301017</t>
  </si>
  <si>
    <t>Компенсационные выплаты(за вредные условия труда),руб.</t>
  </si>
  <si>
    <t>Компенсационные выплаты(за ночные и праздничные),руб.</t>
  </si>
  <si>
    <t>Компенсационные выплаты(за дополнительные виды работ),руб.</t>
  </si>
  <si>
    <t>Стимулирующие и иные выплаты,руб.</t>
  </si>
  <si>
    <t>Уральский  коэффициент (15%), руб.</t>
  </si>
  <si>
    <t xml:space="preserve">     Надбавки ( руб)</t>
  </si>
  <si>
    <t>Слесарь-сантехник</t>
  </si>
  <si>
    <t>Электромонтер по ремонту и обслуживанию электрооборудования</t>
  </si>
  <si>
    <t>Заведующий  ___________________О.А.Осинцева</t>
  </si>
  <si>
    <t>Муниципальное автономное дошкольное образовательное учреждение "Детский сад № 20"</t>
  </si>
  <si>
    <t xml:space="preserve"> Директор МКУ УО МО БОГДАНОВИЧ</t>
  </si>
  <si>
    <t>Глава МО Богданович</t>
  </si>
  <si>
    <t>В.Ю.Демина</t>
  </si>
  <si>
    <t>Е.Г.Захарова</t>
  </si>
  <si>
    <t>Всего областной бюджет за 9 месяцев, руб.</t>
  </si>
  <si>
    <t>Всего местный бюджет за 9 месяцев, руб.</t>
  </si>
  <si>
    <t>Вводится в действие с 01.01.2026г.</t>
  </si>
  <si>
    <t>Всего областной бюджет в год, руб.</t>
  </si>
  <si>
    <t>Дополнительный объем средств на индексацию (на 4,0 %), руб.</t>
  </si>
  <si>
    <t>Всего местный бюджет в год, руб.</t>
  </si>
  <si>
    <t>Всего областной бюджет на 2026 год, руб.</t>
  </si>
  <si>
    <t>Всего местный бюджет на 2026 год, руб.</t>
  </si>
  <si>
    <t>Итого по учреждению на 2026 год,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</si>
</sst>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_ ;\-#,##0.00\ "/>
    <numFmt numFmtId="165" formatCode="#,##0.000000"/>
    <numFmt numFmtId="166" formatCode="_-* #,##0.00_р_._-;\-* #,##0.00_р_._-;_-* &quot;-&quot;??_р_._-;_-@_-"/>
  </numFmts>
  <fonts count="32" x14ac:knownFonts="1"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0"/>
      <color theme="3" tint="-0.24997711111789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Arial"/>
      <family val="2"/>
    </font>
    <font>
      <b/>
      <sz val="10"/>
      <color rgb="FF000000"/>
      <name val="Arial CYR"/>
      <family val="2"/>
    </font>
    <font>
      <sz val="13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i/>
      <sz val="10"/>
      <color theme="3" tint="-0.249977111117893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i/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20" fillId="0" borderId="46">
      <alignment horizontal="center" vertical="center" wrapText="1"/>
    </xf>
    <xf numFmtId="0" fontId="21" fillId="0" borderId="46">
      <alignment vertical="top" wrapText="1"/>
    </xf>
    <xf numFmtId="0" fontId="25" fillId="0" borderId="0"/>
    <xf numFmtId="0" fontId="29" fillId="0" borderId="0"/>
    <xf numFmtId="0" fontId="2" fillId="0" borderId="0"/>
    <xf numFmtId="43" fontId="30" fillId="0" borderId="0" applyFont="0" applyFill="0" applyBorder="0" applyAlignment="0" applyProtection="0"/>
    <xf numFmtId="0" fontId="29" fillId="0" borderId="0"/>
    <xf numFmtId="0" fontId="1" fillId="0" borderId="0"/>
    <xf numFmtId="0" fontId="29" fillId="0" borderId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44">
    <xf numFmtId="0" fontId="0" fillId="0" borderId="0" xfId="0"/>
    <xf numFmtId="0" fontId="4" fillId="0" borderId="0" xfId="0" applyFont="1" applyAlignment="1"/>
    <xf numFmtId="0" fontId="5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vertical="center"/>
    </xf>
    <xf numFmtId="4" fontId="3" fillId="2" borderId="1" xfId="0" applyNumberFormat="1" applyFont="1" applyFill="1" applyBorder="1" applyAlignment="1">
      <alignment horizontal="center" shrinkToFit="1"/>
    </xf>
    <xf numFmtId="4" fontId="14" fillId="2" borderId="1" xfId="0" applyNumberFormat="1" applyFont="1" applyFill="1" applyBorder="1" applyAlignment="1">
      <alignment horizontal="center" shrinkToFit="1"/>
    </xf>
    <xf numFmtId="4" fontId="3" fillId="2" borderId="1" xfId="0" applyNumberFormat="1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left" wrapText="1" shrinkToFit="1"/>
    </xf>
    <xf numFmtId="4" fontId="13" fillId="2" borderId="1" xfId="0" applyNumberFormat="1" applyFont="1" applyFill="1" applyBorder="1" applyAlignment="1">
      <alignment wrapText="1" shrinkToFit="1"/>
    </xf>
    <xf numFmtId="4" fontId="13" fillId="2" borderId="1" xfId="0" applyNumberFormat="1" applyFont="1" applyFill="1" applyBorder="1" applyAlignment="1">
      <alignment horizontal="center" shrinkToFit="1"/>
    </xf>
    <xf numFmtId="4" fontId="14" fillId="2" borderId="1" xfId="0" applyNumberFormat="1" applyFont="1" applyFill="1" applyBorder="1" applyAlignment="1">
      <alignment horizontal="left" wrapText="1" shrinkToFit="1"/>
    </xf>
    <xf numFmtId="0" fontId="3" fillId="2" borderId="1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4" fontId="3" fillId="0" borderId="20" xfId="0" applyNumberFormat="1" applyFont="1" applyBorder="1" applyAlignment="1">
      <alignment horizontal="left" vertical="center"/>
    </xf>
    <xf numFmtId="4" fontId="3" fillId="2" borderId="20" xfId="0" applyNumberFormat="1" applyFont="1" applyFill="1" applyBorder="1" applyAlignment="1">
      <alignment horizontal="center"/>
    </xf>
    <xf numFmtId="4" fontId="3" fillId="2" borderId="20" xfId="0" applyNumberFormat="1" applyFont="1" applyFill="1" applyBorder="1" applyAlignment="1">
      <alignment horizontal="center" shrinkToFi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" fontId="13" fillId="2" borderId="20" xfId="0" applyNumberFormat="1" applyFont="1" applyFill="1" applyBorder="1" applyAlignment="1">
      <alignment horizontal="left" wrapText="1" shrinkToFit="1"/>
    </xf>
    <xf numFmtId="0" fontId="3" fillId="2" borderId="19" xfId="0" applyFont="1" applyFill="1" applyBorder="1" applyAlignment="1">
      <alignment horizontal="center"/>
    </xf>
    <xf numFmtId="3" fontId="3" fillId="2" borderId="16" xfId="0" applyNumberFormat="1" applyFont="1" applyFill="1" applyBorder="1" applyAlignment="1">
      <alignment horizontal="center" vertical="center"/>
    </xf>
    <xf numFmtId="4" fontId="9" fillId="3" borderId="23" xfId="0" applyNumberFormat="1" applyFont="1" applyFill="1" applyBorder="1" applyAlignment="1">
      <alignment horizontal="center" vertical="center"/>
    </xf>
    <xf numFmtId="4" fontId="9" fillId="3" borderId="23" xfId="0" applyNumberFormat="1" applyFont="1" applyFill="1" applyBorder="1" applyAlignment="1">
      <alignment horizontal="center" shrinkToFit="1"/>
    </xf>
    <xf numFmtId="4" fontId="9" fillId="3" borderId="24" xfId="0" applyNumberFormat="1" applyFont="1" applyFill="1" applyBorder="1" applyAlignment="1">
      <alignment horizontal="center" shrinkToFit="1"/>
    </xf>
    <xf numFmtId="0" fontId="3" fillId="3" borderId="2" xfId="0" applyFont="1" applyFill="1" applyBorder="1" applyAlignment="1">
      <alignment horizontal="center"/>
    </xf>
    <xf numFmtId="4" fontId="9" fillId="3" borderId="23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4" fontId="9" fillId="3" borderId="24" xfId="0" applyNumberFormat="1" applyFont="1" applyFill="1" applyBorder="1" applyAlignment="1">
      <alignment horizontal="center"/>
    </xf>
    <xf numFmtId="4" fontId="3" fillId="2" borderId="2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4" fontId="3" fillId="2" borderId="20" xfId="0" applyNumberFormat="1" applyFont="1" applyFill="1" applyBorder="1" applyAlignment="1">
      <alignment horizontal="left"/>
    </xf>
    <xf numFmtId="4" fontId="14" fillId="2" borderId="20" xfId="0" applyNumberFormat="1" applyFont="1" applyFill="1" applyBorder="1" applyAlignment="1">
      <alignment horizontal="center" shrinkToFi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5" fillId="0" borderId="0" xfId="0" applyFont="1"/>
    <xf numFmtId="4" fontId="9" fillId="2" borderId="30" xfId="0" applyNumberFormat="1" applyFont="1" applyFill="1" applyBorder="1" applyAlignment="1">
      <alignment horizontal="center" vertical="center" shrinkToFit="1"/>
    </xf>
    <xf numFmtId="4" fontId="3" fillId="2" borderId="1" xfId="0" applyNumberFormat="1" applyFont="1" applyFill="1" applyBorder="1" applyAlignment="1">
      <alignment horizontal="left" vertical="center"/>
    </xf>
    <xf numFmtId="4" fontId="3" fillId="2" borderId="2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center" vertical="center"/>
    </xf>
    <xf numFmtId="10" fontId="3" fillId="2" borderId="20" xfId="0" applyNumberFormat="1" applyFont="1" applyFill="1" applyBorder="1" applyAlignment="1">
      <alignment horizontal="center" shrinkToFit="1"/>
    </xf>
    <xf numFmtId="10" fontId="3" fillId="2" borderId="1" xfId="0" applyNumberFormat="1" applyFont="1" applyFill="1" applyBorder="1" applyAlignment="1">
      <alignment horizontal="center" shrinkToFi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19" fillId="3" borderId="0" xfId="0" applyNumberFormat="1" applyFont="1" applyFill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4" fontId="13" fillId="2" borderId="26" xfId="0" applyNumberFormat="1" applyFont="1" applyFill="1" applyBorder="1" applyAlignment="1">
      <alignment horizontal="left" wrapText="1" shrinkToFit="1"/>
    </xf>
    <xf numFmtId="4" fontId="3" fillId="2" borderId="26" xfId="0" applyNumberFormat="1" applyFont="1" applyFill="1" applyBorder="1" applyAlignment="1">
      <alignment horizontal="center"/>
    </xf>
    <xf numFmtId="4" fontId="3" fillId="2" borderId="26" xfId="0" applyNumberFormat="1" applyFont="1" applyFill="1" applyBorder="1" applyAlignment="1">
      <alignment horizontal="center" shrinkToFit="1"/>
    </xf>
    <xf numFmtId="4" fontId="3" fillId="2" borderId="31" xfId="0" applyNumberFormat="1" applyFont="1" applyFill="1" applyBorder="1" applyAlignment="1">
      <alignment horizontal="center" shrinkToFit="1"/>
    </xf>
    <xf numFmtId="2" fontId="3" fillId="2" borderId="20" xfId="0" applyNumberFormat="1" applyFont="1" applyFill="1" applyBorder="1" applyAlignment="1">
      <alignment horizontal="center" shrinkToFit="1"/>
    </xf>
    <xf numFmtId="43" fontId="3" fillId="2" borderId="20" xfId="0" applyNumberFormat="1" applyFont="1" applyFill="1" applyBorder="1" applyAlignment="1">
      <alignment horizontal="center" shrinkToFit="1"/>
    </xf>
    <xf numFmtId="43" fontId="3" fillId="2" borderId="31" xfId="0" applyNumberFormat="1" applyFont="1" applyFill="1" applyBorder="1" applyAlignment="1">
      <alignment horizontal="center" shrinkToFit="1"/>
    </xf>
    <xf numFmtId="10" fontId="3" fillId="2" borderId="31" xfId="0" applyNumberFormat="1" applyFont="1" applyFill="1" applyBorder="1" applyAlignment="1">
      <alignment horizontal="center" shrinkToFit="1"/>
    </xf>
    <xf numFmtId="43" fontId="3" fillId="2" borderId="38" xfId="0" applyNumberFormat="1" applyFont="1" applyFill="1" applyBorder="1" applyAlignment="1">
      <alignment horizontal="center" shrinkToFit="1"/>
    </xf>
    <xf numFmtId="10" fontId="3" fillId="2" borderId="38" xfId="0" applyNumberFormat="1" applyFont="1" applyFill="1" applyBorder="1" applyAlignment="1">
      <alignment horizontal="center" shrinkToFit="1"/>
    </xf>
    <xf numFmtId="4" fontId="3" fillId="2" borderId="38" xfId="0" applyNumberFormat="1" applyFont="1" applyFill="1" applyBorder="1" applyAlignment="1">
      <alignment horizontal="center" shrinkToFit="1"/>
    </xf>
    <xf numFmtId="43" fontId="3" fillId="2" borderId="1" xfId="0" applyNumberFormat="1" applyFont="1" applyFill="1" applyBorder="1" applyAlignment="1">
      <alignment horizontal="center" shrinkToFit="1"/>
    </xf>
    <xf numFmtId="0" fontId="4" fillId="2" borderId="27" xfId="0" applyFont="1" applyFill="1" applyBorder="1" applyAlignment="1">
      <alignment horizontal="center" vertical="center" wrapText="1"/>
    </xf>
    <xf numFmtId="164" fontId="3" fillId="2" borderId="20" xfId="0" applyNumberFormat="1" applyFont="1" applyFill="1" applyBorder="1" applyAlignment="1">
      <alignment horizontal="center" shrinkToFit="1"/>
    </xf>
    <xf numFmtId="0" fontId="4" fillId="0" borderId="0" xfId="0" applyFont="1" applyFill="1"/>
    <xf numFmtId="4" fontId="9" fillId="4" borderId="24" xfId="0" applyNumberFormat="1" applyFont="1" applyFill="1" applyBorder="1" applyAlignment="1">
      <alignment horizontal="center" shrinkToFit="1"/>
    </xf>
    <xf numFmtId="4" fontId="3" fillId="2" borderId="21" xfId="0" applyNumberFormat="1" applyFont="1" applyFill="1" applyBorder="1" applyAlignment="1">
      <alignment horizontal="center" shrinkToFit="1"/>
    </xf>
    <xf numFmtId="0" fontId="6" fillId="0" borderId="0" xfId="0" applyFont="1" applyAlignment="1">
      <alignment horizontal="center" vertical="top"/>
    </xf>
    <xf numFmtId="4" fontId="3" fillId="0" borderId="26" xfId="0" applyNumberFormat="1" applyFont="1" applyFill="1" applyBorder="1" applyAlignment="1">
      <alignment horizontal="center" shrinkToFit="1"/>
    </xf>
    <xf numFmtId="0" fontId="8" fillId="0" borderId="0" xfId="0" applyFont="1" applyBorder="1" applyAlignment="1">
      <alignment wrapText="1" shrinkToFit="1"/>
    </xf>
    <xf numFmtId="0" fontId="3" fillId="0" borderId="0" xfId="0" applyFont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shrinkToFit="1"/>
    </xf>
    <xf numFmtId="4" fontId="3" fillId="2" borderId="48" xfId="0" applyNumberFormat="1" applyFont="1" applyFill="1" applyBorder="1" applyAlignment="1">
      <alignment horizontal="center" vertical="center" shrinkToFit="1"/>
    </xf>
    <xf numFmtId="4" fontId="3" fillId="2" borderId="48" xfId="0" applyNumberFormat="1" applyFont="1" applyFill="1" applyBorder="1" applyAlignment="1">
      <alignment horizontal="center" shrinkToFit="1"/>
    </xf>
    <xf numFmtId="4" fontId="3" fillId="2" borderId="39" xfId="0" applyNumberFormat="1" applyFont="1" applyFill="1" applyBorder="1" applyAlignment="1">
      <alignment horizontal="center" shrinkToFit="1"/>
    </xf>
    <xf numFmtId="0" fontId="22" fillId="0" borderId="0" xfId="0" applyFont="1"/>
    <xf numFmtId="4" fontId="14" fillId="0" borderId="1" xfId="0" applyNumberFormat="1" applyFont="1" applyFill="1" applyBorder="1" applyAlignment="1">
      <alignment horizontal="center" shrinkToFit="1"/>
    </xf>
    <xf numFmtId="0" fontId="6" fillId="0" borderId="0" xfId="0" applyFont="1" applyAlignment="1">
      <alignment vertical="top"/>
    </xf>
    <xf numFmtId="0" fontId="5" fillId="0" borderId="0" xfId="0" applyFont="1"/>
    <xf numFmtId="4" fontId="9" fillId="3" borderId="1" xfId="0" applyNumberFormat="1" applyFont="1" applyFill="1" applyBorder="1" applyAlignment="1">
      <alignment horizontal="center" shrinkToFit="1"/>
    </xf>
    <xf numFmtId="4" fontId="13" fillId="0" borderId="1" xfId="0" applyNumberFormat="1" applyFont="1" applyFill="1" applyBorder="1" applyAlignment="1">
      <alignment horizontal="left" wrapText="1" shrinkToFit="1"/>
    </xf>
    <xf numFmtId="0" fontId="6" fillId="0" borderId="0" xfId="0" applyFont="1" applyAlignment="1">
      <alignment vertical="center"/>
    </xf>
    <xf numFmtId="4" fontId="3" fillId="2" borderId="47" xfId="0" applyNumberFormat="1" applyFont="1" applyFill="1" applyBorder="1" applyAlignment="1">
      <alignment horizontal="center" shrinkToFit="1"/>
    </xf>
    <xf numFmtId="4" fontId="9" fillId="2" borderId="43" xfId="0" applyNumberFormat="1" applyFont="1" applyFill="1" applyBorder="1" applyAlignment="1">
      <alignment horizontal="center" vertical="center" shrinkToFit="1"/>
    </xf>
    <xf numFmtId="0" fontId="24" fillId="0" borderId="0" xfId="0" applyFont="1"/>
    <xf numFmtId="0" fontId="4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" fontId="9" fillId="2" borderId="20" xfId="0" applyNumberFormat="1" applyFont="1" applyFill="1" applyBorder="1" applyAlignment="1">
      <alignment horizontal="center"/>
    </xf>
    <xf numFmtId="4" fontId="4" fillId="0" borderId="0" xfId="0" applyNumberFormat="1" applyFont="1"/>
    <xf numFmtId="4" fontId="3" fillId="0" borderId="48" xfId="0" applyNumberFormat="1" applyFont="1" applyFill="1" applyBorder="1" applyAlignment="1">
      <alignment horizontal="center" shrinkToFit="1"/>
    </xf>
    <xf numFmtId="4" fontId="9" fillId="0" borderId="30" xfId="0" applyNumberFormat="1" applyFont="1" applyFill="1" applyBorder="1" applyAlignment="1">
      <alignment horizontal="center" vertical="center" shrinkToFit="1"/>
    </xf>
    <xf numFmtId="4" fontId="3" fillId="0" borderId="21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4" fontId="15" fillId="0" borderId="0" xfId="0" applyNumberFormat="1" applyFont="1"/>
    <xf numFmtId="4" fontId="4" fillId="0" borderId="12" xfId="0" applyNumberFormat="1" applyFont="1" applyBorder="1" applyAlignment="1">
      <alignment horizontal="center"/>
    </xf>
    <xf numFmtId="4" fontId="4" fillId="0" borderId="25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4" fontId="4" fillId="0" borderId="37" xfId="0" applyNumberFormat="1" applyFont="1" applyBorder="1" applyAlignment="1">
      <alignment horizontal="center" vertical="center" wrapText="1"/>
    </xf>
    <xf numFmtId="4" fontId="9" fillId="6" borderId="23" xfId="0" applyNumberFormat="1" applyFont="1" applyFill="1" applyBorder="1" applyAlignment="1">
      <alignment horizontal="center" shrinkToFit="1"/>
    </xf>
    <xf numFmtId="4" fontId="9" fillId="6" borderId="24" xfId="0" applyNumberFormat="1" applyFont="1" applyFill="1" applyBorder="1" applyAlignment="1">
      <alignment horizontal="center" vertical="center" shrinkToFit="1"/>
    </xf>
    <xf numFmtId="4" fontId="9" fillId="6" borderId="33" xfId="0" applyNumberFormat="1" applyFont="1" applyFill="1" applyBorder="1" applyAlignment="1">
      <alignment horizontal="center" shrinkToFit="1"/>
    </xf>
    <xf numFmtId="0" fontId="3" fillId="6" borderId="2" xfId="0" applyFont="1" applyFill="1" applyBorder="1" applyAlignment="1">
      <alignment horizontal="center"/>
    </xf>
    <xf numFmtId="4" fontId="9" fillId="6" borderId="23" xfId="0" applyNumberFormat="1" applyFont="1" applyFill="1" applyBorder="1" applyAlignment="1">
      <alignment horizontal="right"/>
    </xf>
    <xf numFmtId="4" fontId="4" fillId="0" borderId="0" xfId="0" applyNumberFormat="1" applyFont="1" applyFill="1" applyAlignment="1">
      <alignment horizontal="center"/>
    </xf>
    <xf numFmtId="4" fontId="14" fillId="2" borderId="38" xfId="0" applyNumberFormat="1" applyFont="1" applyFill="1" applyBorder="1" applyAlignment="1">
      <alignment horizontal="left" wrapText="1" shrinkToFit="1"/>
    </xf>
    <xf numFmtId="4" fontId="13" fillId="2" borderId="38" xfId="0" applyNumberFormat="1" applyFont="1" applyFill="1" applyBorder="1" applyAlignment="1">
      <alignment horizontal="center" shrinkToFit="1"/>
    </xf>
    <xf numFmtId="4" fontId="14" fillId="2" borderId="38" xfId="0" applyNumberFormat="1" applyFont="1" applyFill="1" applyBorder="1" applyAlignment="1">
      <alignment horizontal="center" shrinkToFit="1"/>
    </xf>
    <xf numFmtId="164" fontId="3" fillId="2" borderId="38" xfId="0" applyNumberFormat="1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center"/>
    </xf>
    <xf numFmtId="4" fontId="4" fillId="0" borderId="44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shrinkToFit="1"/>
    </xf>
    <xf numFmtId="4" fontId="9" fillId="2" borderId="1" xfId="0" applyNumberFormat="1" applyFont="1" applyFill="1" applyBorder="1" applyAlignment="1">
      <alignment horizontal="center" vertical="center" shrinkToFit="1"/>
    </xf>
    <xf numFmtId="4" fontId="9" fillId="5" borderId="34" xfId="0" applyNumberFormat="1" applyFont="1" applyFill="1" applyBorder="1" applyAlignment="1">
      <alignment horizontal="center" shrinkToFit="1"/>
    </xf>
    <xf numFmtId="4" fontId="4" fillId="0" borderId="0" xfId="0" applyNumberFormat="1" applyFont="1" applyFill="1"/>
    <xf numFmtId="4" fontId="9" fillId="5" borderId="24" xfId="0" applyNumberFormat="1" applyFont="1" applyFill="1" applyBorder="1" applyAlignment="1">
      <alignment horizontal="center" shrinkToFit="1"/>
    </xf>
    <xf numFmtId="2" fontId="4" fillId="0" borderId="0" xfId="0" applyNumberFormat="1" applyFont="1"/>
    <xf numFmtId="4" fontId="3" fillId="0" borderId="21" xfId="0" applyNumberFormat="1" applyFont="1" applyFill="1" applyBorder="1" applyAlignment="1">
      <alignment horizontal="center" shrinkToFit="1"/>
    </xf>
    <xf numFmtId="4" fontId="3" fillId="0" borderId="38" xfId="0" applyNumberFormat="1" applyFont="1" applyFill="1" applyBorder="1" applyAlignment="1">
      <alignment horizontal="center" shrinkToFit="1"/>
    </xf>
    <xf numFmtId="165" fontId="9" fillId="2" borderId="30" xfId="0" applyNumberFormat="1" applyFont="1" applyFill="1" applyBorder="1" applyAlignment="1">
      <alignment horizontal="center" vertical="center" shrinkToFit="1"/>
    </xf>
    <xf numFmtId="0" fontId="9" fillId="0" borderId="0" xfId="0" applyFont="1" applyAlignment="1"/>
    <xf numFmtId="4" fontId="3" fillId="3" borderId="21" xfId="0" applyNumberFormat="1" applyFont="1" applyFill="1" applyBorder="1" applyAlignment="1">
      <alignment horizontal="center" shrinkToFit="1"/>
    </xf>
    <xf numFmtId="4" fontId="9" fillId="6" borderId="34" xfId="0" applyNumberFormat="1" applyFont="1" applyFill="1" applyBorder="1" applyAlignment="1">
      <alignment horizontal="center" vertical="center" shrinkToFit="1"/>
    </xf>
    <xf numFmtId="4" fontId="3" fillId="3" borderId="26" xfId="0" applyNumberFormat="1" applyFont="1" applyFill="1" applyBorder="1" applyAlignment="1">
      <alignment horizontal="center" shrinkToFit="1"/>
    </xf>
    <xf numFmtId="4" fontId="3" fillId="3" borderId="7" xfId="0" applyNumberFormat="1" applyFont="1" applyFill="1" applyBorder="1" applyAlignment="1">
      <alignment horizontal="center" shrinkToFit="1"/>
    </xf>
    <xf numFmtId="0" fontId="3" fillId="0" borderId="0" xfId="0" applyFont="1" applyAlignment="1">
      <alignment vertical="center"/>
    </xf>
    <xf numFmtId="3" fontId="24" fillId="0" borderId="0" xfId="0" applyNumberFormat="1" applyFont="1" applyAlignment="1">
      <alignment horizontal="center"/>
    </xf>
    <xf numFmtId="4" fontId="5" fillId="0" borderId="0" xfId="0" applyNumberFormat="1" applyFont="1"/>
    <xf numFmtId="4" fontId="3" fillId="3" borderId="49" xfId="0" applyNumberFormat="1" applyFont="1" applyFill="1" applyBorder="1" applyAlignment="1">
      <alignment horizontal="center" shrinkToFit="1"/>
    </xf>
    <xf numFmtId="4" fontId="3" fillId="3" borderId="1" xfId="0" applyNumberFormat="1" applyFont="1" applyFill="1" applyBorder="1" applyAlignment="1">
      <alignment horizontal="center" shrinkToFit="1"/>
    </xf>
    <xf numFmtId="4" fontId="4" fillId="0" borderId="44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top"/>
    </xf>
    <xf numFmtId="49" fontId="9" fillId="0" borderId="1" xfId="0" applyNumberFormat="1" applyFont="1" applyBorder="1" applyAlignment="1">
      <alignment horizontal="center"/>
    </xf>
    <xf numFmtId="4" fontId="14" fillId="3" borderId="49" xfId="0" applyNumberFormat="1" applyFont="1" applyFill="1" applyBorder="1" applyAlignment="1">
      <alignment horizontal="center" shrinkToFit="1"/>
    </xf>
    <xf numFmtId="0" fontId="8" fillId="2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4" fontId="12" fillId="3" borderId="23" xfId="0" applyNumberFormat="1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45" xfId="0" applyNumberFormat="1" applyFont="1" applyBorder="1" applyAlignment="1">
      <alignment horizontal="center"/>
    </xf>
    <xf numFmtId="4" fontId="4" fillId="0" borderId="37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16" fillId="5" borderId="45" xfId="0" applyNumberFormat="1" applyFont="1" applyFill="1" applyBorder="1" applyAlignment="1">
      <alignment horizontal="center"/>
    </xf>
    <xf numFmtId="4" fontId="4" fillId="5" borderId="37" xfId="0" applyNumberFormat="1" applyFont="1" applyFill="1" applyBorder="1" applyAlignment="1">
      <alignment horizontal="center"/>
    </xf>
    <xf numFmtId="4" fontId="4" fillId="5" borderId="6" xfId="0" applyNumberFormat="1" applyFont="1" applyFill="1" applyBorder="1" applyAlignment="1">
      <alignment horizontal="center"/>
    </xf>
    <xf numFmtId="9" fontId="4" fillId="2" borderId="0" xfId="0" applyNumberFormat="1" applyFont="1" applyFill="1" applyBorder="1"/>
    <xf numFmtId="0" fontId="4" fillId="2" borderId="0" xfId="0" applyFont="1" applyFill="1" applyBorder="1"/>
    <xf numFmtId="43" fontId="4" fillId="2" borderId="0" xfId="0" applyNumberFormat="1" applyFont="1" applyFill="1" applyBorder="1"/>
    <xf numFmtId="2" fontId="4" fillId="2" borderId="0" xfId="0" applyNumberFormat="1" applyFont="1" applyFill="1" applyBorder="1"/>
    <xf numFmtId="4" fontId="3" fillId="2" borderId="0" xfId="0" applyNumberFormat="1" applyFont="1" applyFill="1" applyBorder="1"/>
    <xf numFmtId="43" fontId="4" fillId="2" borderId="0" xfId="6" applyFont="1" applyFill="1" applyBorder="1"/>
    <xf numFmtId="4" fontId="4" fillId="2" borderId="0" xfId="0" applyNumberFormat="1" applyFont="1" applyFill="1" applyBorder="1"/>
    <xf numFmtId="0" fontId="8" fillId="5" borderId="1" xfId="0" applyFont="1" applyFill="1" applyBorder="1" applyAlignment="1">
      <alignment horizontal="center" vertical="center" wrapText="1"/>
    </xf>
    <xf numFmtId="0" fontId="6" fillId="0" borderId="0" xfId="0" applyFont="1"/>
    <xf numFmtId="4" fontId="15" fillId="3" borderId="23" xfId="0" applyNumberFormat="1" applyFont="1" applyFill="1" applyBorder="1" applyAlignment="1">
      <alignment horizontal="center"/>
    </xf>
    <xf numFmtId="4" fontId="13" fillId="2" borderId="1" xfId="0" applyNumberFormat="1" applyFont="1" applyFill="1" applyBorder="1" applyAlignment="1">
      <alignment horizontal="left" vertical="distributed" wrapText="1" shrinkToFit="1"/>
    </xf>
    <xf numFmtId="0" fontId="22" fillId="0" borderId="0" xfId="0" applyFont="1" applyAlignment="1">
      <alignment vertical="justify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8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wrapText="1" shrinkToFit="1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7" fillId="2" borderId="14" xfId="0" applyNumberFormat="1" applyFont="1" applyFill="1" applyBorder="1" applyAlignment="1">
      <alignment horizontal="center" vertical="center"/>
    </xf>
    <xf numFmtId="4" fontId="17" fillId="2" borderId="15" xfId="0" applyNumberFormat="1" applyFont="1" applyFill="1" applyBorder="1" applyAlignment="1">
      <alignment horizontal="center" vertical="center"/>
    </xf>
    <xf numFmtId="4" fontId="17" fillId="2" borderId="29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4" fontId="4" fillId="0" borderId="25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4" fontId="12" fillId="3" borderId="2" xfId="0" applyNumberFormat="1" applyFont="1" applyFill="1" applyBorder="1" applyAlignment="1">
      <alignment horizontal="center"/>
    </xf>
    <xf numFmtId="4" fontId="12" fillId="3" borderId="22" xfId="0" applyNumberFormat="1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4" fontId="27" fillId="2" borderId="2" xfId="0" applyNumberFormat="1" applyFont="1" applyFill="1" applyBorder="1" applyAlignment="1">
      <alignment horizontal="center" vertical="center"/>
    </xf>
    <xf numFmtId="4" fontId="27" fillId="2" borderId="3" xfId="0" applyNumberFormat="1" applyFont="1" applyFill="1" applyBorder="1" applyAlignment="1">
      <alignment horizontal="center" vertical="center"/>
    </xf>
    <xf numFmtId="4" fontId="27" fillId="2" borderId="4" xfId="0" applyNumberFormat="1" applyFont="1" applyFill="1" applyBorder="1" applyAlignment="1">
      <alignment horizontal="center" vertical="center"/>
    </xf>
    <xf numFmtId="4" fontId="3" fillId="3" borderId="25" xfId="0" applyNumberFormat="1" applyFont="1" applyFill="1" applyBorder="1" applyAlignment="1">
      <alignment horizontal="left"/>
    </xf>
    <xf numFmtId="4" fontId="3" fillId="3" borderId="26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44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50" xfId="0" applyFont="1" applyFill="1" applyBorder="1" applyAlignment="1">
      <alignment horizontal="left" vertical="center" wrapText="1"/>
    </xf>
    <xf numFmtId="14" fontId="18" fillId="2" borderId="8" xfId="0" applyNumberFormat="1" applyFont="1" applyFill="1" applyBorder="1" applyAlignment="1">
      <alignment horizontal="center" vertical="center"/>
    </xf>
    <xf numFmtId="14" fontId="18" fillId="2" borderId="0" xfId="0" applyNumberFormat="1" applyFont="1" applyFill="1" applyBorder="1" applyAlignment="1">
      <alignment horizontal="center" vertical="center"/>
    </xf>
    <xf numFmtId="14" fontId="18" fillId="2" borderId="5" xfId="0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17" fillId="2" borderId="36" xfId="0" applyFont="1" applyFill="1" applyBorder="1" applyAlignment="1">
      <alignment horizontal="center"/>
    </xf>
    <xf numFmtId="4" fontId="17" fillId="2" borderId="2" xfId="0" applyNumberFormat="1" applyFont="1" applyFill="1" applyBorder="1" applyAlignment="1">
      <alignment horizontal="center" vertical="center"/>
    </xf>
    <xf numFmtId="4" fontId="17" fillId="2" borderId="3" xfId="0" applyNumberFormat="1" applyFont="1" applyFill="1" applyBorder="1" applyAlignment="1">
      <alignment horizontal="center" vertical="center"/>
    </xf>
    <xf numFmtId="4" fontId="17" fillId="2" borderId="4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left"/>
    </xf>
    <xf numFmtId="4" fontId="9" fillId="6" borderId="22" xfId="0" applyNumberFormat="1" applyFont="1" applyFill="1" applyBorder="1" applyAlignment="1">
      <alignment horizontal="left"/>
    </xf>
    <xf numFmtId="4" fontId="9" fillId="4" borderId="2" xfId="0" applyNumberFormat="1" applyFont="1" applyFill="1" applyBorder="1" applyAlignment="1">
      <alignment horizontal="left"/>
    </xf>
    <xf numFmtId="4" fontId="9" fillId="4" borderId="22" xfId="0" applyNumberFormat="1" applyFont="1" applyFill="1" applyBorder="1" applyAlignment="1">
      <alignment horizontal="left"/>
    </xf>
    <xf numFmtId="4" fontId="9" fillId="6" borderId="41" xfId="0" applyNumberFormat="1" applyFont="1" applyFill="1" applyBorder="1" applyAlignment="1">
      <alignment horizontal="left"/>
    </xf>
    <xf numFmtId="4" fontId="9" fillId="6" borderId="42" xfId="0" applyNumberFormat="1" applyFont="1" applyFill="1" applyBorder="1" applyAlignment="1">
      <alignment horizontal="left"/>
    </xf>
  </cellXfs>
  <cellStyles count="15">
    <cellStyle name="xl25" xfId="1"/>
    <cellStyle name="xl60" xfId="2"/>
    <cellStyle name="Денежный 2" xfId="14"/>
    <cellStyle name="Обычный" xfId="0" builtinId="0"/>
    <cellStyle name="Обычный 2" xfId="3"/>
    <cellStyle name="Обычный 2 2" xfId="9"/>
    <cellStyle name="Обычный 3" xfId="7"/>
    <cellStyle name="Обычный 4" xfId="8"/>
    <cellStyle name="Обычный 5" xfId="5"/>
    <cellStyle name="Обычный 5 2" xfId="13"/>
    <cellStyle name="Обычный 8" xfId="4"/>
    <cellStyle name="Финансовый" xfId="6" builtinId="3"/>
    <cellStyle name="Финансовый 10" xfId="11"/>
    <cellStyle name="Финансовый 2" xfId="12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89" name="Button 1" hidden="1">
              <a:extLst>
                <a:ext uri="{63B3BB69-23CF-44E3-9099-C40C66FF867C}">
                  <a14:compatExt spid="_x0000_s37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90" name="Button 2" hidden="1">
              <a:extLst>
                <a:ext uri="{63B3BB69-23CF-44E3-9099-C40C66FF867C}">
                  <a14:compatExt spid="_x0000_s37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91" name="Button 3" hidden="1">
              <a:extLst>
                <a:ext uri="{63B3BB69-23CF-44E3-9099-C40C66FF867C}">
                  <a14:compatExt spid="_x0000_s37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92" name="Button 4" hidden="1">
              <a:extLst>
                <a:ext uri="{63B3BB69-23CF-44E3-9099-C40C66FF867C}">
                  <a14:compatExt spid="_x0000_s37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93" name="Button 5" hidden="1">
              <a:extLst>
                <a:ext uri="{63B3BB69-23CF-44E3-9099-C40C66FF867C}">
                  <a14:compatExt spid="_x0000_s37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94" name="Button 6" hidden="1">
              <a:extLst>
                <a:ext uri="{63B3BB69-23CF-44E3-9099-C40C66FF867C}">
                  <a14:compatExt spid="_x0000_s37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95" name="Button 7" hidden="1">
              <a:extLst>
                <a:ext uri="{63B3BB69-23CF-44E3-9099-C40C66FF867C}">
                  <a14:compatExt spid="_x0000_s37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96" name="Button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97" name="Button 9" hidden="1">
              <a:extLst>
                <a:ext uri="{63B3BB69-23CF-44E3-9099-C40C66FF867C}">
                  <a14:compatExt spid="_x0000_s37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98" name="Button 10" hidden="1">
              <a:extLst>
                <a:ext uri="{63B3BB69-23CF-44E3-9099-C40C66FF867C}">
                  <a14:compatExt spid="_x0000_s37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899" name="Button 11" hidden="1">
              <a:extLst>
                <a:ext uri="{63B3BB69-23CF-44E3-9099-C40C66FF867C}">
                  <a14:compatExt spid="_x0000_s37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00" name="Button 12" hidden="1">
              <a:extLst>
                <a:ext uri="{63B3BB69-23CF-44E3-9099-C40C66FF867C}">
                  <a14:compatExt spid="_x0000_s37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01" name="Button 13" hidden="1">
              <a:extLst>
                <a:ext uri="{63B3BB69-23CF-44E3-9099-C40C66FF867C}">
                  <a14:compatExt spid="_x0000_s37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02" name="Button 14" hidden="1">
              <a:extLst>
                <a:ext uri="{63B3BB69-23CF-44E3-9099-C40C66FF867C}">
                  <a14:compatExt spid="_x0000_s37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03" name="Button 15" hidden="1">
              <a:extLst>
                <a:ext uri="{63B3BB69-23CF-44E3-9099-C40C66FF867C}">
                  <a14:compatExt spid="_x0000_s37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04" name="Button 16" hidden="1">
              <a:extLst>
                <a:ext uri="{63B3BB69-23CF-44E3-9099-C40C66FF867C}">
                  <a14:compatExt spid="_x0000_s37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05" name="Button 17" hidden="1">
              <a:extLst>
                <a:ext uri="{63B3BB69-23CF-44E3-9099-C40C66FF867C}">
                  <a14:compatExt spid="_x0000_s37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06" name="Button 18" hidden="1">
              <a:extLst>
                <a:ext uri="{63B3BB69-23CF-44E3-9099-C40C66FF867C}">
                  <a14:compatExt spid="_x0000_s37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07" name="Button 19" hidden="1">
              <a:extLst>
                <a:ext uri="{63B3BB69-23CF-44E3-9099-C40C66FF867C}">
                  <a14:compatExt spid="_x0000_s37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08" name="Button 20" hidden="1">
              <a:extLst>
                <a:ext uri="{63B3BB69-23CF-44E3-9099-C40C66FF867C}">
                  <a14:compatExt spid="_x0000_s37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09" name="Button 21" hidden="1">
              <a:extLst>
                <a:ext uri="{63B3BB69-23CF-44E3-9099-C40C66FF867C}">
                  <a14:compatExt spid="_x0000_s37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10" name="Button 22" hidden="1">
              <a:extLst>
                <a:ext uri="{63B3BB69-23CF-44E3-9099-C40C66FF867C}">
                  <a14:compatExt spid="_x0000_s37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11" name="Button 23" hidden="1">
              <a:extLst>
                <a:ext uri="{63B3BB69-23CF-44E3-9099-C40C66FF867C}">
                  <a14:compatExt spid="_x0000_s37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12" name="Button 24" hidden="1">
              <a:extLst>
                <a:ext uri="{63B3BB69-23CF-44E3-9099-C40C66FF867C}">
                  <a14:compatExt spid="_x0000_s37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13" name="Button 25" hidden="1">
              <a:extLst>
                <a:ext uri="{63B3BB69-23CF-44E3-9099-C40C66FF867C}">
                  <a14:compatExt spid="_x0000_s37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14" name="Button 26" hidden="1">
              <a:extLst>
                <a:ext uri="{63B3BB69-23CF-44E3-9099-C40C66FF867C}">
                  <a14:compatExt spid="_x0000_s37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15" name="Button 27" hidden="1">
              <a:extLst>
                <a:ext uri="{63B3BB69-23CF-44E3-9099-C40C66FF867C}">
                  <a14:compatExt spid="_x0000_s37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16" name="Button 28" hidden="1">
              <a:extLst>
                <a:ext uri="{63B3BB69-23CF-44E3-9099-C40C66FF867C}">
                  <a14:compatExt spid="_x0000_s37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17" name="Button 29" hidden="1">
              <a:extLst>
                <a:ext uri="{63B3BB69-23CF-44E3-9099-C40C66FF867C}">
                  <a14:compatExt spid="_x0000_s37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18" name="Button 30" hidden="1">
              <a:extLst>
                <a:ext uri="{63B3BB69-23CF-44E3-9099-C40C66FF867C}">
                  <a14:compatExt spid="_x0000_s37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19" name="Button 31" hidden="1">
              <a:extLst>
                <a:ext uri="{63B3BB69-23CF-44E3-9099-C40C66FF867C}">
                  <a14:compatExt spid="_x0000_s37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20" name="Button 32" hidden="1">
              <a:extLst>
                <a:ext uri="{63B3BB69-23CF-44E3-9099-C40C66FF867C}">
                  <a14:compatExt spid="_x0000_s37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21" name="Button 33" hidden="1">
              <a:extLst>
                <a:ext uri="{63B3BB69-23CF-44E3-9099-C40C66FF867C}">
                  <a14:compatExt spid="_x0000_s37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22" name="Button 34" hidden="1">
              <a:extLst>
                <a:ext uri="{63B3BB69-23CF-44E3-9099-C40C66FF867C}">
                  <a14:compatExt spid="_x0000_s37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23" name="Button 35" hidden="1">
              <a:extLst>
                <a:ext uri="{63B3BB69-23CF-44E3-9099-C40C66FF867C}">
                  <a14:compatExt spid="_x0000_s37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24" name="Button 36" hidden="1">
              <a:extLst>
                <a:ext uri="{63B3BB69-23CF-44E3-9099-C40C66FF867C}">
                  <a14:compatExt spid="_x0000_s37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25" name="Button 37" hidden="1">
              <a:extLst>
                <a:ext uri="{63B3BB69-23CF-44E3-9099-C40C66FF867C}">
                  <a14:compatExt spid="_x0000_s37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26" name="Button 38" hidden="1">
              <a:extLst>
                <a:ext uri="{63B3BB69-23CF-44E3-9099-C40C66FF867C}">
                  <a14:compatExt spid="_x0000_s37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27" name="Button 39" hidden="1">
              <a:extLst>
                <a:ext uri="{63B3BB69-23CF-44E3-9099-C40C66FF867C}">
                  <a14:compatExt spid="_x0000_s37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28" name="Button 40" hidden="1">
              <a:extLst>
                <a:ext uri="{63B3BB69-23CF-44E3-9099-C40C66FF867C}">
                  <a14:compatExt spid="_x0000_s37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29" name="Button 41" hidden="1">
              <a:extLst>
                <a:ext uri="{63B3BB69-23CF-44E3-9099-C40C66FF867C}">
                  <a14:compatExt spid="_x0000_s37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30" name="Button 42" hidden="1">
              <a:extLst>
                <a:ext uri="{63B3BB69-23CF-44E3-9099-C40C66FF867C}">
                  <a14:compatExt spid="_x0000_s37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31" name="Button 43" hidden="1">
              <a:extLst>
                <a:ext uri="{63B3BB69-23CF-44E3-9099-C40C66FF867C}">
                  <a14:compatExt spid="_x0000_s379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32" name="Button 44" hidden="1">
              <a:extLst>
                <a:ext uri="{63B3BB69-23CF-44E3-9099-C40C66FF867C}">
                  <a14:compatExt spid="_x0000_s37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33" name="Button 45" hidden="1">
              <a:extLst>
                <a:ext uri="{63B3BB69-23CF-44E3-9099-C40C66FF867C}">
                  <a14:compatExt spid="_x0000_s37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34" name="Button 46" hidden="1">
              <a:extLst>
                <a:ext uri="{63B3BB69-23CF-44E3-9099-C40C66FF867C}">
                  <a14:compatExt spid="_x0000_s37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35" name="Button 47" hidden="1">
              <a:extLst>
                <a:ext uri="{63B3BB69-23CF-44E3-9099-C40C66FF867C}">
                  <a14:compatExt spid="_x0000_s37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36" name="Button 48" hidden="1">
              <a:extLst>
                <a:ext uri="{63B3BB69-23CF-44E3-9099-C40C66FF867C}">
                  <a14:compatExt spid="_x0000_s37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37" name="Button 49" hidden="1">
              <a:extLst>
                <a:ext uri="{63B3BB69-23CF-44E3-9099-C40C66FF867C}">
                  <a14:compatExt spid="_x0000_s37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38" name="Button 50" hidden="1">
              <a:extLst>
                <a:ext uri="{63B3BB69-23CF-44E3-9099-C40C66FF867C}">
                  <a14:compatExt spid="_x0000_s37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39" name="Button 51" hidden="1">
              <a:extLst>
                <a:ext uri="{63B3BB69-23CF-44E3-9099-C40C66FF867C}">
                  <a14:compatExt spid="_x0000_s37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40" name="Button 52" hidden="1">
              <a:extLst>
                <a:ext uri="{63B3BB69-23CF-44E3-9099-C40C66FF867C}">
                  <a14:compatExt spid="_x0000_s37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41" name="Button 53" hidden="1">
              <a:extLst>
                <a:ext uri="{63B3BB69-23CF-44E3-9099-C40C66FF867C}">
                  <a14:compatExt spid="_x0000_s37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42" name="Button 54" hidden="1">
              <a:extLst>
                <a:ext uri="{63B3BB69-23CF-44E3-9099-C40C66FF867C}">
                  <a14:compatExt spid="_x0000_s37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43" name="Button 55" hidden="1">
              <a:extLst>
                <a:ext uri="{63B3BB69-23CF-44E3-9099-C40C66FF867C}">
                  <a14:compatExt spid="_x0000_s37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44" name="Button 56" hidden="1">
              <a:extLst>
                <a:ext uri="{63B3BB69-23CF-44E3-9099-C40C66FF867C}">
                  <a14:compatExt spid="_x0000_s37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45" name="Button 57" hidden="1">
              <a:extLst>
                <a:ext uri="{63B3BB69-23CF-44E3-9099-C40C66FF867C}">
                  <a14:compatExt spid="_x0000_s37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46" name="Button 58" hidden="1">
              <a:extLst>
                <a:ext uri="{63B3BB69-23CF-44E3-9099-C40C66FF867C}">
                  <a14:compatExt spid="_x0000_s379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47" name="Button 59" hidden="1">
              <a:extLst>
                <a:ext uri="{63B3BB69-23CF-44E3-9099-C40C66FF867C}">
                  <a14:compatExt spid="_x0000_s37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48" name="Button 60" hidden="1">
              <a:extLst>
                <a:ext uri="{63B3BB69-23CF-44E3-9099-C40C66FF867C}">
                  <a14:compatExt spid="_x0000_s37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49" name="Button 61" hidden="1">
              <a:extLst>
                <a:ext uri="{63B3BB69-23CF-44E3-9099-C40C66FF867C}">
                  <a14:compatExt spid="_x0000_s37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50" name="Button 62" hidden="1">
              <a:extLst>
                <a:ext uri="{63B3BB69-23CF-44E3-9099-C40C66FF867C}">
                  <a14:compatExt spid="_x0000_s37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51" name="Button 63" hidden="1">
              <a:extLst>
                <a:ext uri="{63B3BB69-23CF-44E3-9099-C40C66FF867C}">
                  <a14:compatExt spid="_x0000_s379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52" name="Button 64" hidden="1">
              <a:extLst>
                <a:ext uri="{63B3BB69-23CF-44E3-9099-C40C66FF867C}">
                  <a14:compatExt spid="_x0000_s379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53" name="Button 65" hidden="1">
              <a:extLst>
                <a:ext uri="{63B3BB69-23CF-44E3-9099-C40C66FF867C}">
                  <a14:compatExt spid="_x0000_s37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54" name="Button 66" hidden="1">
              <a:extLst>
                <a:ext uri="{63B3BB69-23CF-44E3-9099-C40C66FF867C}">
                  <a14:compatExt spid="_x0000_s37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55" name="Button 67" hidden="1">
              <a:extLst>
                <a:ext uri="{63B3BB69-23CF-44E3-9099-C40C66FF867C}">
                  <a14:compatExt spid="_x0000_s379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56" name="Button 68" hidden="1">
              <a:extLst>
                <a:ext uri="{63B3BB69-23CF-44E3-9099-C40C66FF867C}">
                  <a14:compatExt spid="_x0000_s379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7957" name="Button 69" hidden="1">
              <a:extLst>
                <a:ext uri="{63B3BB69-23CF-44E3-9099-C40C66FF867C}">
                  <a14:compatExt spid="_x0000_s379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58" name="Button 70" hidden="1">
              <a:extLst>
                <a:ext uri="{63B3BB69-23CF-44E3-9099-C40C66FF867C}">
                  <a14:compatExt spid="_x0000_s379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59" name="Button 71" hidden="1">
              <a:extLst>
                <a:ext uri="{63B3BB69-23CF-44E3-9099-C40C66FF867C}">
                  <a14:compatExt spid="_x0000_s379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60" name="Button 72" hidden="1">
              <a:extLst>
                <a:ext uri="{63B3BB69-23CF-44E3-9099-C40C66FF867C}">
                  <a14:compatExt spid="_x0000_s37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61" name="Button 73" hidden="1">
              <a:extLst>
                <a:ext uri="{63B3BB69-23CF-44E3-9099-C40C66FF867C}">
                  <a14:compatExt spid="_x0000_s37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62" name="Button 74" hidden="1">
              <a:extLst>
                <a:ext uri="{63B3BB69-23CF-44E3-9099-C40C66FF867C}">
                  <a14:compatExt spid="_x0000_s37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63" name="Button 75" hidden="1">
              <a:extLst>
                <a:ext uri="{63B3BB69-23CF-44E3-9099-C40C66FF867C}">
                  <a14:compatExt spid="_x0000_s37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64" name="Button 76" hidden="1">
              <a:extLst>
                <a:ext uri="{63B3BB69-23CF-44E3-9099-C40C66FF867C}">
                  <a14:compatExt spid="_x0000_s37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65" name="Button 77" hidden="1">
              <a:extLst>
                <a:ext uri="{63B3BB69-23CF-44E3-9099-C40C66FF867C}">
                  <a14:compatExt spid="_x0000_s37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66" name="Button 78" hidden="1">
              <a:extLst>
                <a:ext uri="{63B3BB69-23CF-44E3-9099-C40C66FF867C}">
                  <a14:compatExt spid="_x0000_s37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67" name="Button 79" hidden="1">
              <a:extLst>
                <a:ext uri="{63B3BB69-23CF-44E3-9099-C40C66FF867C}">
                  <a14:compatExt spid="_x0000_s37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68" name="Button 80" hidden="1">
              <a:extLst>
                <a:ext uri="{63B3BB69-23CF-44E3-9099-C40C66FF867C}">
                  <a14:compatExt spid="_x0000_s37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69" name="Button 81" hidden="1">
              <a:extLst>
                <a:ext uri="{63B3BB69-23CF-44E3-9099-C40C66FF867C}">
                  <a14:compatExt spid="_x0000_s37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70" name="Button 82" hidden="1">
              <a:extLst>
                <a:ext uri="{63B3BB69-23CF-44E3-9099-C40C66FF867C}">
                  <a14:compatExt spid="_x0000_s37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71" name="Button 83" hidden="1">
              <a:extLst>
                <a:ext uri="{63B3BB69-23CF-44E3-9099-C40C66FF867C}">
                  <a14:compatExt spid="_x0000_s37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72" name="Button 84" hidden="1">
              <a:extLst>
                <a:ext uri="{63B3BB69-23CF-44E3-9099-C40C66FF867C}">
                  <a14:compatExt spid="_x0000_s37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73" name="Button 85" hidden="1">
              <a:extLst>
                <a:ext uri="{63B3BB69-23CF-44E3-9099-C40C66FF867C}">
                  <a14:compatExt spid="_x0000_s37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74" name="Button 86" hidden="1">
              <a:extLst>
                <a:ext uri="{63B3BB69-23CF-44E3-9099-C40C66FF867C}">
                  <a14:compatExt spid="_x0000_s37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75" name="Button 87" hidden="1">
              <a:extLst>
                <a:ext uri="{63B3BB69-23CF-44E3-9099-C40C66FF867C}">
                  <a14:compatExt spid="_x0000_s37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76" name="Button 88" hidden="1">
              <a:extLst>
                <a:ext uri="{63B3BB69-23CF-44E3-9099-C40C66FF867C}">
                  <a14:compatExt spid="_x0000_s37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77" name="Button 89" hidden="1">
              <a:extLst>
                <a:ext uri="{63B3BB69-23CF-44E3-9099-C40C66FF867C}">
                  <a14:compatExt spid="_x0000_s37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78" name="Button 90" hidden="1">
              <a:extLst>
                <a:ext uri="{63B3BB69-23CF-44E3-9099-C40C66FF867C}">
                  <a14:compatExt spid="_x0000_s37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79" name="Button 91" hidden="1">
              <a:extLst>
                <a:ext uri="{63B3BB69-23CF-44E3-9099-C40C66FF867C}">
                  <a14:compatExt spid="_x0000_s37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80" name="Button 92" hidden="1">
              <a:extLst>
                <a:ext uri="{63B3BB69-23CF-44E3-9099-C40C66FF867C}">
                  <a14:compatExt spid="_x0000_s37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81" name="Button 93" hidden="1">
              <a:extLst>
                <a:ext uri="{63B3BB69-23CF-44E3-9099-C40C66FF867C}">
                  <a14:compatExt spid="_x0000_s37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82" name="Button 94" hidden="1">
              <a:extLst>
                <a:ext uri="{63B3BB69-23CF-44E3-9099-C40C66FF867C}">
                  <a14:compatExt spid="_x0000_s37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83" name="Button 95" hidden="1">
              <a:extLst>
                <a:ext uri="{63B3BB69-23CF-44E3-9099-C40C66FF867C}">
                  <a14:compatExt spid="_x0000_s37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84" name="Button 96" hidden="1">
              <a:extLst>
                <a:ext uri="{63B3BB69-23CF-44E3-9099-C40C66FF867C}">
                  <a14:compatExt spid="_x0000_s37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85" name="Button 97" hidden="1">
              <a:extLst>
                <a:ext uri="{63B3BB69-23CF-44E3-9099-C40C66FF867C}">
                  <a14:compatExt spid="_x0000_s37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86" name="Button 98" hidden="1">
              <a:extLst>
                <a:ext uri="{63B3BB69-23CF-44E3-9099-C40C66FF867C}">
                  <a14:compatExt spid="_x0000_s37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87" name="Button 99" hidden="1">
              <a:extLst>
                <a:ext uri="{63B3BB69-23CF-44E3-9099-C40C66FF867C}">
                  <a14:compatExt spid="_x0000_s37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88" name="Button 100" hidden="1">
              <a:extLst>
                <a:ext uri="{63B3BB69-23CF-44E3-9099-C40C66FF867C}">
                  <a14:compatExt spid="_x0000_s37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89" name="Button 101" hidden="1">
              <a:extLst>
                <a:ext uri="{63B3BB69-23CF-44E3-9099-C40C66FF867C}">
                  <a14:compatExt spid="_x0000_s37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90" name="Button 102" hidden="1">
              <a:extLst>
                <a:ext uri="{63B3BB69-23CF-44E3-9099-C40C66FF867C}">
                  <a14:compatExt spid="_x0000_s37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390525</xdr:colOff>
          <xdr:row>7</xdr:row>
          <xdr:rowOff>85725</xdr:rowOff>
        </xdr:from>
        <xdr:to>
          <xdr:col>22</xdr:col>
          <xdr:colOff>581025</xdr:colOff>
          <xdr:row>7</xdr:row>
          <xdr:rowOff>523875</xdr:rowOff>
        </xdr:to>
        <xdr:sp macro="" textlink="">
          <xdr:nvSpPr>
            <xdr:cNvPr id="37991" name="Button 103" hidden="1">
              <a:extLst>
                <a:ext uri="{63B3BB69-23CF-44E3-9099-C40C66FF867C}">
                  <a14:compatExt spid="_x0000_s37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7992" name="Button 104" hidden="1">
              <a:extLst>
                <a:ext uri="{63B3BB69-23CF-44E3-9099-C40C66FF867C}">
                  <a14:compatExt spid="_x0000_s37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7993" name="Button 105" hidden="1">
              <a:extLst>
                <a:ext uri="{63B3BB69-23CF-44E3-9099-C40C66FF867C}">
                  <a14:compatExt spid="_x0000_s37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7994" name="Button 106" hidden="1">
              <a:extLst>
                <a:ext uri="{63B3BB69-23CF-44E3-9099-C40C66FF867C}">
                  <a14:compatExt spid="_x0000_s37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23</xdr:col>
          <xdr:colOff>200025</xdr:colOff>
          <xdr:row>3</xdr:row>
          <xdr:rowOff>95250</xdr:rowOff>
        </xdr:to>
        <xdr:sp macro="" textlink="">
          <xdr:nvSpPr>
            <xdr:cNvPr id="37995" name="Button 107" hidden="1">
              <a:extLst>
                <a:ext uri="{63B3BB69-23CF-44E3-9099-C40C66FF867C}">
                  <a14:compatExt spid="_x0000_s37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23</xdr:col>
          <xdr:colOff>200025</xdr:colOff>
          <xdr:row>3</xdr:row>
          <xdr:rowOff>95250</xdr:rowOff>
        </xdr:to>
        <xdr:sp macro="" textlink="">
          <xdr:nvSpPr>
            <xdr:cNvPr id="37996" name="Button 108" hidden="1">
              <a:extLst>
                <a:ext uri="{63B3BB69-23CF-44E3-9099-C40C66FF867C}">
                  <a14:compatExt spid="_x0000_s37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23</xdr:col>
          <xdr:colOff>200025</xdr:colOff>
          <xdr:row>3</xdr:row>
          <xdr:rowOff>95250</xdr:rowOff>
        </xdr:to>
        <xdr:sp macro="" textlink="">
          <xdr:nvSpPr>
            <xdr:cNvPr id="37997" name="Button 109" hidden="1">
              <a:extLst>
                <a:ext uri="{63B3BB69-23CF-44E3-9099-C40C66FF867C}">
                  <a14:compatExt spid="_x0000_s37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7998" name="Button 110" hidden="1">
              <a:extLst>
                <a:ext uri="{63B3BB69-23CF-44E3-9099-C40C66FF867C}">
                  <a14:compatExt spid="_x0000_s37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7999" name="Button 111" hidden="1">
              <a:extLst>
                <a:ext uri="{63B3BB69-23CF-44E3-9099-C40C66FF867C}">
                  <a14:compatExt spid="_x0000_s37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8000" name="Button 112" hidden="1">
              <a:extLst>
                <a:ext uri="{63B3BB69-23CF-44E3-9099-C40C66FF867C}">
                  <a14:compatExt spid="_x0000_s38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8001" name="Button 113" hidden="1">
              <a:extLst>
                <a:ext uri="{63B3BB69-23CF-44E3-9099-C40C66FF867C}">
                  <a14:compatExt spid="_x0000_s38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8002" name="Button 114" hidden="1">
              <a:extLst>
                <a:ext uri="{63B3BB69-23CF-44E3-9099-C40C66FF867C}">
                  <a14:compatExt spid="_x0000_s38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8003" name="Button 115" hidden="1">
              <a:extLst>
                <a:ext uri="{63B3BB69-23CF-44E3-9099-C40C66FF867C}">
                  <a14:compatExt spid="_x0000_s38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23</xdr:col>
          <xdr:colOff>200025</xdr:colOff>
          <xdr:row>3</xdr:row>
          <xdr:rowOff>95250</xdr:rowOff>
        </xdr:to>
        <xdr:sp macro="" textlink="">
          <xdr:nvSpPr>
            <xdr:cNvPr id="38004" name="Button 116" hidden="1">
              <a:extLst>
                <a:ext uri="{63B3BB69-23CF-44E3-9099-C40C66FF867C}">
                  <a14:compatExt spid="_x0000_s38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23</xdr:col>
          <xdr:colOff>200025</xdr:colOff>
          <xdr:row>3</xdr:row>
          <xdr:rowOff>95250</xdr:rowOff>
        </xdr:to>
        <xdr:sp macro="" textlink="">
          <xdr:nvSpPr>
            <xdr:cNvPr id="38005" name="Button 117" hidden="1">
              <a:extLst>
                <a:ext uri="{63B3BB69-23CF-44E3-9099-C40C66FF867C}">
                  <a14:compatExt spid="_x0000_s38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23</xdr:col>
          <xdr:colOff>200025</xdr:colOff>
          <xdr:row>3</xdr:row>
          <xdr:rowOff>95250</xdr:rowOff>
        </xdr:to>
        <xdr:sp macro="" textlink="">
          <xdr:nvSpPr>
            <xdr:cNvPr id="38006" name="Button 118" hidden="1">
              <a:extLst>
                <a:ext uri="{63B3BB69-23CF-44E3-9099-C40C66FF867C}">
                  <a14:compatExt spid="_x0000_s38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8007" name="Button 119" hidden="1">
              <a:extLst>
                <a:ext uri="{63B3BB69-23CF-44E3-9099-C40C66FF867C}">
                  <a14:compatExt spid="_x0000_s38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8008" name="Button 120" hidden="1">
              <a:extLst>
                <a:ext uri="{63B3BB69-23CF-44E3-9099-C40C66FF867C}">
                  <a14:compatExt spid="_x0000_s38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8009" name="Button 121" hidden="1">
              <a:extLst>
                <a:ext uri="{63B3BB69-23CF-44E3-9099-C40C66FF867C}">
                  <a14:compatExt spid="_x0000_s38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8010" name="Button 122" hidden="1">
              <a:extLst>
                <a:ext uri="{63B3BB69-23CF-44E3-9099-C40C66FF867C}">
                  <a14:compatExt spid="_x0000_s38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8011" name="Button 123" hidden="1">
              <a:extLst>
                <a:ext uri="{63B3BB69-23CF-44E3-9099-C40C66FF867C}">
                  <a14:compatExt spid="_x0000_s38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9525</xdr:colOff>
          <xdr:row>1</xdr:row>
          <xdr:rowOff>133350</xdr:rowOff>
        </xdr:from>
        <xdr:to>
          <xdr:col>24</xdr:col>
          <xdr:colOff>200025</xdr:colOff>
          <xdr:row>3</xdr:row>
          <xdr:rowOff>95250</xdr:rowOff>
        </xdr:to>
        <xdr:sp macro="" textlink="">
          <xdr:nvSpPr>
            <xdr:cNvPr id="38012" name="Button 124" hidden="1">
              <a:extLst>
                <a:ext uri="{63B3BB69-23CF-44E3-9099-C40C66FF867C}">
                  <a14:compatExt spid="_x0000_s38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Новый лист</a:t>
              </a:r>
            </a:p>
            <a:p>
              <a:pPr algn="ctr" rtl="0">
                <a:defRPr sz="1000"/>
              </a:pPr>
              <a:endParaRPr lang="ru-RU" sz="1000" b="1" i="1" u="none" strike="noStrike" baseline="0">
                <a:solidFill>
                  <a:srgbClr val="FF0000"/>
                </a:solidFill>
                <a:latin typeface="Calibri"/>
                <a:cs typeface="Calibri"/>
              </a:endParaRP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</sheetPr>
  <dimension ref="A1:AA138"/>
  <sheetViews>
    <sheetView tabSelected="1" view="pageBreakPreview" topLeftCell="A8" zoomScaleNormal="100" zoomScaleSheetLayoutView="100" workbookViewId="0">
      <pane xSplit="13" ySplit="19" topLeftCell="N60" activePane="bottomRight" state="frozen"/>
      <selection activeCell="A8" sqref="A8"/>
      <selection pane="topRight" activeCell="N8" sqref="N8"/>
      <selection pane="bottomLeft" activeCell="A27" sqref="A27"/>
      <selection pane="bottomRight" activeCell="Z67" sqref="Z67"/>
    </sheetView>
  </sheetViews>
  <sheetFormatPr defaultColWidth="9.33203125" defaultRowHeight="11.25" x14ac:dyDescent="0.2"/>
  <cols>
    <col min="1" max="1" width="5.1640625" style="3" customWidth="1"/>
    <col min="2" max="2" width="66" style="3" customWidth="1"/>
    <col min="3" max="3" width="6.6640625" style="3" customWidth="1"/>
    <col min="4" max="4" width="12.1640625" style="3" customWidth="1"/>
    <col min="5" max="5" width="10.5" style="3" hidden="1" customWidth="1"/>
    <col min="6" max="6" width="9.6640625" style="3" customWidth="1"/>
    <col min="7" max="7" width="8.6640625" style="3" customWidth="1"/>
    <col min="8" max="8" width="9.33203125" style="3" customWidth="1"/>
    <col min="9" max="9" width="10.5" style="3" customWidth="1"/>
    <col min="10" max="10" width="12.5" style="3" hidden="1" customWidth="1"/>
    <col min="11" max="11" width="16.83203125" style="3" customWidth="1"/>
    <col min="12" max="12" width="14.33203125" style="3" customWidth="1"/>
    <col min="13" max="13" width="13.83203125" style="3" customWidth="1"/>
    <col min="14" max="14" width="13.5" style="3" customWidth="1"/>
    <col min="15" max="15" width="15" style="3" customWidth="1"/>
    <col min="16" max="16" width="17.33203125" style="3" customWidth="1"/>
    <col min="17" max="17" width="1.1640625" style="3" hidden="1" customWidth="1"/>
    <col min="18" max="18" width="19" style="37" customWidth="1"/>
    <col min="19" max="19" width="13.33203125" style="3" hidden="1" customWidth="1"/>
    <col min="20" max="20" width="9" style="138" hidden="1" customWidth="1"/>
    <col min="21" max="21" width="0.6640625" style="3" customWidth="1"/>
    <col min="22" max="22" width="15.5" style="3" hidden="1" customWidth="1"/>
    <col min="23" max="23" width="13.6640625" style="3" hidden="1" customWidth="1"/>
    <col min="24" max="24" width="9.33203125" style="3"/>
    <col min="25" max="25" width="17.1640625" style="3" customWidth="1"/>
    <col min="26" max="26" width="11.5" style="3" customWidth="1"/>
    <col min="27" max="27" width="12.33203125" style="3" customWidth="1"/>
    <col min="28" max="16384" width="9.33203125" style="3"/>
  </cols>
  <sheetData>
    <row r="1" spans="1:23" ht="27.6" customHeight="1" x14ac:dyDescent="0.2">
      <c r="O1" s="162" t="s">
        <v>89</v>
      </c>
      <c r="P1" s="163"/>
      <c r="Q1" s="163"/>
      <c r="R1" s="163"/>
      <c r="S1" s="91"/>
      <c r="T1" s="91"/>
    </row>
    <row r="2" spans="1:23" ht="16.5" x14ac:dyDescent="0.25">
      <c r="A2" s="74"/>
      <c r="B2" s="164" t="s">
        <v>0</v>
      </c>
      <c r="C2" s="164"/>
      <c r="D2" s="164"/>
      <c r="E2" s="164"/>
      <c r="F2" s="76"/>
      <c r="G2" s="76"/>
      <c r="N2" s="165" t="s">
        <v>0</v>
      </c>
      <c r="O2" s="165"/>
      <c r="P2" s="165"/>
      <c r="Q2" s="165"/>
      <c r="R2" s="165"/>
      <c r="S2" s="91"/>
      <c r="T2" s="91"/>
    </row>
    <row r="3" spans="1:23" ht="16.5" customHeight="1" x14ac:dyDescent="0.25">
      <c r="A3" s="74"/>
      <c r="B3" s="164" t="s">
        <v>101</v>
      </c>
      <c r="C3" s="164"/>
      <c r="D3" s="164"/>
      <c r="E3" s="164"/>
      <c r="F3" s="76"/>
      <c r="G3" s="76"/>
      <c r="N3" s="164" t="s">
        <v>102</v>
      </c>
      <c r="O3" s="164"/>
      <c r="P3" s="164"/>
      <c r="Q3" s="164"/>
      <c r="R3" s="164"/>
      <c r="S3" s="91"/>
      <c r="T3" s="91"/>
    </row>
    <row r="4" spans="1:23" ht="22.9" customHeight="1" x14ac:dyDescent="0.2">
      <c r="A4" s="136" t="s">
        <v>87</v>
      </c>
      <c r="B4" s="132"/>
      <c r="C4" s="136"/>
      <c r="D4" s="136"/>
      <c r="E4" s="136"/>
      <c r="F4" s="76"/>
      <c r="G4" s="76"/>
      <c r="N4" s="161" t="s">
        <v>88</v>
      </c>
      <c r="O4" s="161"/>
      <c r="P4" s="161"/>
      <c r="Q4" s="161"/>
      <c r="R4" s="161"/>
      <c r="S4" s="91"/>
      <c r="T4" s="91"/>
    </row>
    <row r="5" spans="1:23" ht="7.5" customHeight="1" x14ac:dyDescent="0.2">
      <c r="A5" s="65"/>
      <c r="B5" s="65"/>
      <c r="C5" s="65"/>
      <c r="D5" s="76"/>
      <c r="E5" s="76"/>
      <c r="F5" s="76"/>
      <c r="G5" s="76"/>
      <c r="N5" s="137"/>
      <c r="O5" s="137"/>
      <c r="P5" s="137"/>
      <c r="Q5" s="137"/>
      <c r="R5" s="137"/>
      <c r="S5" s="91"/>
      <c r="T5" s="91"/>
    </row>
    <row r="6" spans="1:23" ht="19.5" customHeight="1" x14ac:dyDescent="0.2">
      <c r="A6" s="167"/>
      <c r="B6" s="167"/>
      <c r="C6" s="1"/>
      <c r="D6" s="1"/>
      <c r="E6" s="1"/>
      <c r="F6" s="1"/>
      <c r="G6" s="1"/>
      <c r="H6" s="1"/>
      <c r="I6" s="1"/>
      <c r="M6" s="1"/>
      <c r="N6" s="1"/>
      <c r="O6" s="168"/>
      <c r="P6" s="168"/>
      <c r="Q6" s="35" t="s">
        <v>1</v>
      </c>
      <c r="R6" s="35" t="s">
        <v>1</v>
      </c>
      <c r="S6" s="91"/>
      <c r="T6" s="91"/>
    </row>
    <row r="7" spans="1:23" ht="12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40"/>
      <c r="M7" s="140"/>
      <c r="N7" s="140"/>
      <c r="O7" s="169" t="s">
        <v>2</v>
      </c>
      <c r="P7" s="169"/>
      <c r="Q7" s="35">
        <v>3010147</v>
      </c>
      <c r="R7" s="133" t="s">
        <v>90</v>
      </c>
      <c r="S7" s="91"/>
      <c r="T7" s="91"/>
    </row>
    <row r="8" spans="1:23" ht="34.9" customHeight="1" x14ac:dyDescent="0.2">
      <c r="A8" s="170" t="s">
        <v>100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26" t="s">
        <v>3</v>
      </c>
      <c r="Q8" s="139"/>
      <c r="R8" s="36">
        <v>52307676</v>
      </c>
    </row>
    <row r="9" spans="1:23" ht="12" customHeight="1" x14ac:dyDescent="0.2"/>
    <row r="10" spans="1:23" ht="15" customHeight="1" x14ac:dyDescent="0.2">
      <c r="B10" s="171" t="s">
        <v>16</v>
      </c>
      <c r="C10" s="171"/>
      <c r="D10" s="172"/>
      <c r="E10" s="67"/>
      <c r="F10" s="67"/>
      <c r="G10" s="67"/>
      <c r="H10" s="173" t="s">
        <v>4</v>
      </c>
      <c r="I10" s="173"/>
      <c r="J10" s="174" t="s">
        <v>5</v>
      </c>
      <c r="K10" s="174"/>
      <c r="L10" s="121"/>
      <c r="M10" s="175" t="s">
        <v>6</v>
      </c>
      <c r="N10" s="175"/>
      <c r="O10" s="175"/>
      <c r="P10" s="175"/>
      <c r="Q10" s="175"/>
      <c r="R10" s="175"/>
    </row>
    <row r="11" spans="1:23" ht="19.5" customHeight="1" x14ac:dyDescent="0.25">
      <c r="B11" s="171"/>
      <c r="C11" s="171"/>
      <c r="D11" s="172"/>
      <c r="E11" s="68"/>
      <c r="F11" s="68"/>
      <c r="G11" s="68"/>
      <c r="H11" s="176"/>
      <c r="I11" s="177"/>
      <c r="J11" s="178"/>
      <c r="K11" s="179"/>
      <c r="L11" s="80"/>
      <c r="M11" s="180" t="s">
        <v>99</v>
      </c>
      <c r="N11" s="180"/>
      <c r="O11" s="180"/>
      <c r="P11" s="180"/>
      <c r="Q11" s="180"/>
      <c r="R11" s="180"/>
    </row>
    <row r="12" spans="1:23" ht="19.5" customHeight="1" x14ac:dyDescent="0.3">
      <c r="A12" s="4"/>
      <c r="B12" s="181" t="s">
        <v>73</v>
      </c>
      <c r="C12" s="181"/>
      <c r="D12" s="181"/>
      <c r="E12" s="84"/>
      <c r="F12" s="85">
        <v>1.7</v>
      </c>
      <c r="H12" s="4"/>
      <c r="I12" s="4"/>
      <c r="J12" s="4"/>
      <c r="K12" s="4"/>
      <c r="L12" s="80"/>
      <c r="M12" s="182" t="s">
        <v>81</v>
      </c>
      <c r="N12" s="183"/>
      <c r="O12" s="183"/>
      <c r="P12" s="183"/>
      <c r="Q12" s="183"/>
      <c r="R12" s="183"/>
      <c r="T12" s="127">
        <v>9</v>
      </c>
      <c r="U12" s="83"/>
    </row>
    <row r="13" spans="1:23" ht="18.75" customHeight="1" x14ac:dyDescent="0.2">
      <c r="A13" s="184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5" t="s">
        <v>75</v>
      </c>
      <c r="M13" s="185"/>
      <c r="N13" s="46">
        <v>38</v>
      </c>
      <c r="O13" s="45" t="s">
        <v>65</v>
      </c>
      <c r="P13" s="44"/>
      <c r="Q13" s="44"/>
      <c r="R13" s="44"/>
    </row>
    <row r="14" spans="1:23" ht="14.25" customHeight="1" thickBot="1" x14ac:dyDescent="0.3">
      <c r="A14" s="166" t="s">
        <v>107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</row>
    <row r="15" spans="1:23" ht="23.25" customHeight="1" x14ac:dyDescent="0.2">
      <c r="A15" s="200" t="s">
        <v>7</v>
      </c>
      <c r="B15" s="191" t="s">
        <v>8</v>
      </c>
      <c r="C15" s="191" t="s">
        <v>9</v>
      </c>
      <c r="D15" s="191" t="s">
        <v>22</v>
      </c>
      <c r="E15" s="202" t="s">
        <v>17</v>
      </c>
      <c r="F15" s="204" t="s">
        <v>69</v>
      </c>
      <c r="G15" s="205"/>
      <c r="H15" s="189" t="s">
        <v>66</v>
      </c>
      <c r="I15" s="190"/>
      <c r="J15" s="191" t="s">
        <v>21</v>
      </c>
      <c r="K15" s="191" t="s">
        <v>10</v>
      </c>
      <c r="L15" s="193" t="s">
        <v>96</v>
      </c>
      <c r="M15" s="194"/>
      <c r="N15" s="194"/>
      <c r="O15" s="194"/>
      <c r="P15" s="195"/>
      <c r="Q15" s="196" t="s">
        <v>71</v>
      </c>
      <c r="R15" s="198" t="s">
        <v>74</v>
      </c>
      <c r="S15" s="206" t="s">
        <v>76</v>
      </c>
      <c r="T15" s="99" t="s">
        <v>80</v>
      </c>
    </row>
    <row r="16" spans="1:23" ht="96" customHeight="1" x14ac:dyDescent="0.2">
      <c r="A16" s="201"/>
      <c r="B16" s="192"/>
      <c r="C16" s="192"/>
      <c r="D16" s="192"/>
      <c r="E16" s="203"/>
      <c r="F16" s="135" t="s">
        <v>67</v>
      </c>
      <c r="G16" s="135" t="s">
        <v>68</v>
      </c>
      <c r="H16" s="135" t="s">
        <v>67</v>
      </c>
      <c r="I16" s="135" t="s">
        <v>68</v>
      </c>
      <c r="J16" s="192"/>
      <c r="K16" s="192"/>
      <c r="L16" s="135" t="s">
        <v>91</v>
      </c>
      <c r="M16" s="135" t="s">
        <v>92</v>
      </c>
      <c r="N16" s="135" t="s">
        <v>93</v>
      </c>
      <c r="O16" s="157" t="s">
        <v>94</v>
      </c>
      <c r="P16" s="157" t="s">
        <v>95</v>
      </c>
      <c r="Q16" s="197"/>
      <c r="R16" s="199"/>
      <c r="S16" s="207"/>
      <c r="T16" s="142" t="e">
        <f>#REF!</f>
        <v>#REF!</v>
      </c>
      <c r="U16" s="150"/>
      <c r="V16" s="151"/>
      <c r="W16" s="151"/>
    </row>
    <row r="17" spans="1:25" ht="13.5" thickBot="1" x14ac:dyDescent="0.25">
      <c r="A17" s="19">
        <v>1</v>
      </c>
      <c r="B17" s="20">
        <f>A17+1</f>
        <v>2</v>
      </c>
      <c r="C17" s="20">
        <f t="shared" ref="C17:E17" si="0">B17+1</f>
        <v>3</v>
      </c>
      <c r="D17" s="20">
        <f t="shared" si="0"/>
        <v>4</v>
      </c>
      <c r="E17" s="20">
        <f t="shared" si="0"/>
        <v>5</v>
      </c>
      <c r="F17" s="20">
        <v>5</v>
      </c>
      <c r="G17" s="20">
        <f t="shared" ref="G17:H17" si="1">F17+1</f>
        <v>6</v>
      </c>
      <c r="H17" s="20">
        <f t="shared" si="1"/>
        <v>7</v>
      </c>
      <c r="I17" s="20">
        <f>H17+1</f>
        <v>8</v>
      </c>
      <c r="J17" s="20">
        <f t="shared" ref="J17" si="2">I17+1</f>
        <v>9</v>
      </c>
      <c r="K17" s="20">
        <v>9</v>
      </c>
      <c r="L17" s="20">
        <f t="shared" ref="L17:Q17" si="3">K17+1</f>
        <v>10</v>
      </c>
      <c r="M17" s="20">
        <f t="shared" si="3"/>
        <v>11</v>
      </c>
      <c r="N17" s="20">
        <f t="shared" si="3"/>
        <v>12</v>
      </c>
      <c r="O17" s="20">
        <f t="shared" si="3"/>
        <v>13</v>
      </c>
      <c r="P17" s="20">
        <f t="shared" si="3"/>
        <v>14</v>
      </c>
      <c r="Q17" s="20">
        <f t="shared" si="3"/>
        <v>15</v>
      </c>
      <c r="R17" s="60">
        <v>15</v>
      </c>
      <c r="S17" s="93"/>
      <c r="T17" s="143"/>
      <c r="U17" s="151"/>
      <c r="V17" s="151"/>
      <c r="W17" s="151"/>
    </row>
    <row r="18" spans="1:25" ht="10.5" customHeight="1" x14ac:dyDescent="0.2">
      <c r="A18" s="208" t="s">
        <v>23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10"/>
      <c r="S18" s="94"/>
      <c r="T18" s="144"/>
      <c r="U18" s="151"/>
      <c r="V18" s="151"/>
      <c r="W18" s="151"/>
    </row>
    <row r="19" spans="1:25" ht="17.100000000000001" customHeight="1" x14ac:dyDescent="0.2">
      <c r="A19" s="211" t="s">
        <v>25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3"/>
      <c r="S19" s="95"/>
      <c r="T19" s="145"/>
      <c r="U19" s="151"/>
      <c r="V19" s="151"/>
      <c r="W19" s="151"/>
    </row>
    <row r="20" spans="1:25" ht="17.100000000000001" customHeight="1" thickBot="1" x14ac:dyDescent="0.3">
      <c r="A20" s="13">
        <v>1</v>
      </c>
      <c r="B20" s="16" t="s">
        <v>24</v>
      </c>
      <c r="C20" s="86">
        <v>1</v>
      </c>
      <c r="D20" s="52"/>
      <c r="E20" s="52"/>
      <c r="F20" s="42"/>
      <c r="G20" s="18"/>
      <c r="H20" s="18"/>
      <c r="I20" s="18"/>
      <c r="J20" s="18"/>
      <c r="K20" s="18"/>
      <c r="L20" s="18"/>
      <c r="M20" s="18"/>
      <c r="N20" s="18"/>
      <c r="O20" s="41"/>
      <c r="P20" s="18">
        <f>ROUND((K20+L20+M20+N20+O20)*15%,2)</f>
        <v>0</v>
      </c>
      <c r="Q20" s="71"/>
      <c r="R20" s="38">
        <f>K20+L20+M20+N20+O20+P20+Q20</f>
        <v>0</v>
      </c>
      <c r="S20" s="95">
        <f>R20/C20</f>
        <v>0</v>
      </c>
      <c r="T20" s="145">
        <f>S20-$T$17</f>
        <v>0</v>
      </c>
      <c r="U20" s="151"/>
      <c r="V20" s="152"/>
      <c r="W20" s="152"/>
      <c r="Y20" s="128"/>
    </row>
    <row r="21" spans="1:25" ht="17.100000000000001" customHeight="1" thickBot="1" x14ac:dyDescent="0.3">
      <c r="A21" s="214" t="s">
        <v>13</v>
      </c>
      <c r="B21" s="215"/>
      <c r="C21" s="24">
        <f>C20</f>
        <v>1</v>
      </c>
      <c r="D21" s="25">
        <f>D20</f>
        <v>0</v>
      </c>
      <c r="E21" s="25"/>
      <c r="F21" s="25"/>
      <c r="G21" s="25">
        <f>G20</f>
        <v>0</v>
      </c>
      <c r="H21" s="25"/>
      <c r="I21" s="25">
        <f t="shared" ref="I21:R21" si="4">I20</f>
        <v>0</v>
      </c>
      <c r="J21" s="25">
        <f t="shared" si="4"/>
        <v>0</v>
      </c>
      <c r="K21" s="25">
        <f t="shared" si="4"/>
        <v>0</v>
      </c>
      <c r="L21" s="25">
        <f t="shared" si="4"/>
        <v>0</v>
      </c>
      <c r="M21" s="25">
        <f t="shared" si="4"/>
        <v>0</v>
      </c>
      <c r="N21" s="25">
        <f t="shared" si="4"/>
        <v>0</v>
      </c>
      <c r="O21" s="25">
        <f t="shared" si="4"/>
        <v>0</v>
      </c>
      <c r="P21" s="25">
        <f t="shared" si="4"/>
        <v>0</v>
      </c>
      <c r="Q21" s="25">
        <f t="shared" si="4"/>
        <v>0</v>
      </c>
      <c r="R21" s="26">
        <f t="shared" si="4"/>
        <v>0</v>
      </c>
      <c r="S21" s="95">
        <f>R21/C21</f>
        <v>0</v>
      </c>
      <c r="T21" s="145">
        <f t="shared" ref="T21:T66" si="5">S21-$T$17</f>
        <v>0</v>
      </c>
      <c r="U21" s="151"/>
      <c r="V21" s="151"/>
      <c r="W21" s="151"/>
    </row>
    <row r="22" spans="1:25" ht="17.100000000000001" hidden="1" customHeight="1" x14ac:dyDescent="0.2">
      <c r="A22" s="216" t="s">
        <v>26</v>
      </c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8"/>
      <c r="S22" s="95"/>
      <c r="T22" s="145"/>
      <c r="U22" s="151"/>
      <c r="V22" s="151"/>
      <c r="W22" s="151"/>
    </row>
    <row r="23" spans="1:25" ht="20.45" hidden="1" customHeight="1" thickBot="1" x14ac:dyDescent="0.3">
      <c r="A23" s="14">
        <f>A20+1</f>
        <v>2</v>
      </c>
      <c r="B23" s="79" t="s">
        <v>84</v>
      </c>
      <c r="C23" s="7"/>
      <c r="D23" s="41"/>
      <c r="E23" s="53"/>
      <c r="F23" s="53"/>
      <c r="G23" s="53"/>
      <c r="H23" s="42"/>
      <c r="I23" s="18">
        <f>ROUND(D23*H23,2)</f>
        <v>0</v>
      </c>
      <c r="J23" s="18"/>
      <c r="K23" s="18">
        <f>ROUND(J23*C23,2)</f>
        <v>0</v>
      </c>
      <c r="L23" s="5"/>
      <c r="M23" s="5"/>
      <c r="N23" s="5"/>
      <c r="O23" s="18"/>
      <c r="P23" s="18">
        <f>ROUND((K23+L23+M23+N23+O23)*15%,2)</f>
        <v>0</v>
      </c>
      <c r="Q23" s="72"/>
      <c r="R23" s="38">
        <f>K23+L23+M23+N23+O23+P23+Q23</f>
        <v>0</v>
      </c>
      <c r="S23" s="95" t="e">
        <f>R23/C23</f>
        <v>#DIV/0!</v>
      </c>
      <c r="T23" s="145" t="e">
        <f t="shared" si="5"/>
        <v>#DIV/0!</v>
      </c>
      <c r="U23" s="151"/>
      <c r="V23" s="152"/>
      <c r="W23" s="152"/>
      <c r="Y23" s="128"/>
    </row>
    <row r="24" spans="1:25" ht="20.45" hidden="1" customHeight="1" thickBot="1" x14ac:dyDescent="0.3">
      <c r="A24" s="23"/>
      <c r="B24" s="79" t="s">
        <v>84</v>
      </c>
      <c r="C24" s="7"/>
      <c r="D24" s="41"/>
      <c r="E24" s="53">
        <v>0</v>
      </c>
      <c r="F24" s="53"/>
      <c r="G24" s="53"/>
      <c r="H24" s="42">
        <v>0</v>
      </c>
      <c r="I24" s="18">
        <f>ROUND(D24*H24,2)</f>
        <v>0</v>
      </c>
      <c r="J24" s="18">
        <f>I24+G24+D24</f>
        <v>0</v>
      </c>
      <c r="K24" s="18">
        <f>ROUND(J24*C24,2)</f>
        <v>0</v>
      </c>
      <c r="L24" s="5"/>
      <c r="M24" s="5"/>
      <c r="N24" s="5"/>
      <c r="O24" s="18">
        <f>ROUND((K24+L24+M24+N24)*15%,2)</f>
        <v>0</v>
      </c>
      <c r="P24" s="5"/>
      <c r="Q24" s="72"/>
      <c r="R24" s="38">
        <f>K24+L24+M24+N24+O24+P24+Q24</f>
        <v>0</v>
      </c>
      <c r="S24" s="95" t="e">
        <f>R24/C24</f>
        <v>#DIV/0!</v>
      </c>
      <c r="T24" s="145" t="e">
        <f t="shared" si="5"/>
        <v>#DIV/0!</v>
      </c>
      <c r="U24" s="151"/>
      <c r="V24" s="152"/>
      <c r="W24" s="152"/>
      <c r="Y24" s="128"/>
    </row>
    <row r="25" spans="1:25" ht="17.100000000000001" hidden="1" customHeight="1" x14ac:dyDescent="0.25">
      <c r="A25" s="23">
        <f t="shared" ref="A25:A26" si="6">A24+1</f>
        <v>1</v>
      </c>
      <c r="B25" s="9"/>
      <c r="C25" s="7"/>
      <c r="D25" s="5"/>
      <c r="E25" s="52"/>
      <c r="F25" s="52"/>
      <c r="G25" s="52"/>
      <c r="H25" s="42">
        <v>0</v>
      </c>
      <c r="I25" s="18">
        <f>D25*E25*H25</f>
        <v>0</v>
      </c>
      <c r="J25" s="18">
        <f>I25+(D25*E25)</f>
        <v>0</v>
      </c>
      <c r="K25" s="18">
        <f>J25*C25</f>
        <v>0</v>
      </c>
      <c r="L25" s="5"/>
      <c r="M25" s="5"/>
      <c r="N25" s="5"/>
      <c r="O25" s="5">
        <f>(K25+L25+M25+N25)*15%</f>
        <v>0</v>
      </c>
      <c r="P25" s="5"/>
      <c r="Q25" s="72"/>
      <c r="R25" s="38">
        <f t="shared" ref="R25:R26" si="7">K25+L25+M25+N25+O25+P25+Q25</f>
        <v>0</v>
      </c>
      <c r="S25" s="95" t="e">
        <f>R25/C25</f>
        <v>#DIV/0!</v>
      </c>
      <c r="T25" s="145" t="e">
        <f t="shared" si="5"/>
        <v>#DIV/0!</v>
      </c>
      <c r="U25" s="151"/>
      <c r="V25" s="151"/>
      <c r="W25" s="151"/>
      <c r="Y25" s="128"/>
    </row>
    <row r="26" spans="1:25" ht="17.100000000000001" hidden="1" customHeight="1" thickBot="1" x14ac:dyDescent="0.3">
      <c r="A26" s="23">
        <f t="shared" si="6"/>
        <v>2</v>
      </c>
      <c r="B26" s="21"/>
      <c r="C26" s="17"/>
      <c r="D26" s="18"/>
      <c r="E26" s="52"/>
      <c r="F26" s="52"/>
      <c r="G26" s="52"/>
      <c r="H26" s="42">
        <v>0</v>
      </c>
      <c r="I26" s="18">
        <f>D26*E26*H26</f>
        <v>0</v>
      </c>
      <c r="J26" s="18">
        <f>I26+(D26*E26)</f>
        <v>0</v>
      </c>
      <c r="K26" s="18">
        <f>J26*C26</f>
        <v>0</v>
      </c>
      <c r="L26" s="18"/>
      <c r="M26" s="18"/>
      <c r="N26" s="18"/>
      <c r="O26" s="18">
        <f t="shared" ref="O26" si="8">(K26+L26+M26+N26)*15%</f>
        <v>0</v>
      </c>
      <c r="P26" s="18"/>
      <c r="Q26" s="72"/>
      <c r="R26" s="38">
        <f t="shared" si="7"/>
        <v>0</v>
      </c>
      <c r="S26" s="95" t="e">
        <f>R26/C26</f>
        <v>#DIV/0!</v>
      </c>
      <c r="T26" s="145" t="e">
        <f t="shared" si="5"/>
        <v>#DIV/0!</v>
      </c>
      <c r="U26" s="151"/>
      <c r="V26" s="151"/>
      <c r="W26" s="151"/>
      <c r="Y26" s="128"/>
    </row>
    <row r="27" spans="1:25" ht="17.100000000000001" hidden="1" customHeight="1" thickBot="1" x14ac:dyDescent="0.3">
      <c r="A27" s="27"/>
      <c r="B27" s="141" t="s">
        <v>13</v>
      </c>
      <c r="C27" s="28">
        <f t="shared" ref="C27:Q27" si="9">SUM(C23:C26)</f>
        <v>0</v>
      </c>
      <c r="D27" s="25">
        <f t="shared" si="9"/>
        <v>0</v>
      </c>
      <c r="E27" s="25"/>
      <c r="F27" s="25"/>
      <c r="G27" s="25">
        <f t="shared" ref="G27" si="10">SUM(G23:G26)</f>
        <v>0</v>
      </c>
      <c r="H27" s="25"/>
      <c r="I27" s="25">
        <f t="shared" si="9"/>
        <v>0</v>
      </c>
      <c r="J27" s="25">
        <f t="shared" si="9"/>
        <v>0</v>
      </c>
      <c r="K27" s="25">
        <f t="shared" si="9"/>
        <v>0</v>
      </c>
      <c r="L27" s="25">
        <f t="shared" si="9"/>
        <v>0</v>
      </c>
      <c r="M27" s="25">
        <f t="shared" si="9"/>
        <v>0</v>
      </c>
      <c r="N27" s="25">
        <f t="shared" si="9"/>
        <v>0</v>
      </c>
      <c r="O27" s="25">
        <f t="shared" si="9"/>
        <v>0</v>
      </c>
      <c r="P27" s="25">
        <f t="shared" si="9"/>
        <v>0</v>
      </c>
      <c r="Q27" s="25">
        <f t="shared" si="9"/>
        <v>0</v>
      </c>
      <c r="R27" s="26">
        <f>K27+L27+M27+N27+O27+P27</f>
        <v>0</v>
      </c>
      <c r="S27" s="95" t="e">
        <f>R27/C27</f>
        <v>#DIV/0!</v>
      </c>
      <c r="T27" s="145" t="e">
        <f t="shared" si="5"/>
        <v>#DIV/0!</v>
      </c>
      <c r="U27" s="151"/>
      <c r="V27" s="151"/>
      <c r="W27" s="151"/>
      <c r="Y27" s="128"/>
    </row>
    <row r="28" spans="1:25" ht="17.100000000000001" customHeight="1" x14ac:dyDescent="0.25">
      <c r="A28" s="186" t="s">
        <v>18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8"/>
      <c r="S28" s="95"/>
      <c r="T28" s="145"/>
      <c r="U28" s="151"/>
      <c r="V28" s="151"/>
      <c r="W28" s="151"/>
      <c r="Y28" s="128"/>
    </row>
    <row r="29" spans="1:25" ht="17.100000000000001" customHeight="1" thickBot="1" x14ac:dyDescent="0.3">
      <c r="A29" s="15">
        <v>2</v>
      </c>
      <c r="B29" s="39" t="s">
        <v>31</v>
      </c>
      <c r="C29" s="41">
        <v>1</v>
      </c>
      <c r="D29" s="41"/>
      <c r="E29" s="53"/>
      <c r="F29" s="53">
        <v>25</v>
      </c>
      <c r="G29" s="53"/>
      <c r="H29" s="42"/>
      <c r="I29" s="18"/>
      <c r="J29" s="18"/>
      <c r="K29" s="18"/>
      <c r="L29" s="41"/>
      <c r="M29" s="41"/>
      <c r="N29" s="41"/>
      <c r="O29" s="18"/>
      <c r="P29" s="18">
        <f>ROUND((K29+L29+M29+N29+O29)*15%,2)</f>
        <v>0</v>
      </c>
      <c r="Q29" s="88"/>
      <c r="R29" s="38">
        <f>K29+L29+M29+N29+O29+P29+Q29</f>
        <v>0</v>
      </c>
      <c r="S29" s="95">
        <f t="shared" ref="S29:S36" si="11">R29/C29</f>
        <v>0</v>
      </c>
      <c r="T29" s="145">
        <f t="shared" si="5"/>
        <v>0</v>
      </c>
      <c r="U29" s="153"/>
      <c r="V29" s="152"/>
      <c r="W29" s="152"/>
      <c r="Y29" s="128"/>
    </row>
    <row r="30" spans="1:25" ht="17.100000000000001" hidden="1" customHeight="1" x14ac:dyDescent="0.25">
      <c r="A30" s="15">
        <v>5</v>
      </c>
      <c r="B30" s="39" t="s">
        <v>32</v>
      </c>
      <c r="C30" s="41"/>
      <c r="D30" s="41"/>
      <c r="E30" s="53">
        <v>0</v>
      </c>
      <c r="F30" s="53"/>
      <c r="G30" s="53"/>
      <c r="H30" s="42">
        <v>0</v>
      </c>
      <c r="I30" s="18">
        <f t="shared" ref="I30:I35" si="12">D30*E30*H30</f>
        <v>0</v>
      </c>
      <c r="J30" s="18">
        <f t="shared" ref="J30:J35" si="13">I30+D30</f>
        <v>0</v>
      </c>
      <c r="K30" s="18">
        <f t="shared" ref="K30:K35" si="14">J30*C30</f>
        <v>0</v>
      </c>
      <c r="L30" s="41"/>
      <c r="M30" s="41"/>
      <c r="N30" s="41"/>
      <c r="O30" s="5">
        <f t="shared" ref="O30" si="15">(K30+L30+M30+N30)*15%</f>
        <v>0</v>
      </c>
      <c r="P30" s="5"/>
      <c r="Q30" s="72"/>
      <c r="R30" s="38">
        <f t="shared" ref="R30:R35" si="16">K30+L30+M30+N30+O30+P30+Q30</f>
        <v>0</v>
      </c>
      <c r="S30" s="95" t="e">
        <f t="shared" si="11"/>
        <v>#DIV/0!</v>
      </c>
      <c r="T30" s="145" t="e">
        <f t="shared" si="5"/>
        <v>#DIV/0!</v>
      </c>
      <c r="U30" s="151"/>
      <c r="V30" s="151"/>
      <c r="W30" s="151"/>
      <c r="Y30" s="128"/>
    </row>
    <row r="31" spans="1:25" ht="17.100000000000001" hidden="1" customHeight="1" x14ac:dyDescent="0.25">
      <c r="A31" s="15">
        <f t="shared" ref="A31:A35" si="17">A30+1</f>
        <v>6</v>
      </c>
      <c r="B31" s="9" t="s">
        <v>33</v>
      </c>
      <c r="C31" s="6"/>
      <c r="D31" s="5"/>
      <c r="E31" s="53">
        <v>0</v>
      </c>
      <c r="F31" s="53"/>
      <c r="G31" s="53"/>
      <c r="H31" s="42">
        <v>0</v>
      </c>
      <c r="I31" s="18">
        <f t="shared" si="12"/>
        <v>0</v>
      </c>
      <c r="J31" s="18">
        <f t="shared" si="13"/>
        <v>0</v>
      </c>
      <c r="K31" s="18">
        <f t="shared" si="14"/>
        <v>0</v>
      </c>
      <c r="L31" s="5"/>
      <c r="M31" s="5"/>
      <c r="N31" s="5"/>
      <c r="O31" s="5">
        <f>(K31+L31+M31+N31)*15%</f>
        <v>0</v>
      </c>
      <c r="P31" s="5"/>
      <c r="Q31" s="72"/>
      <c r="R31" s="38">
        <f t="shared" si="16"/>
        <v>0</v>
      </c>
      <c r="S31" s="95" t="e">
        <f t="shared" si="11"/>
        <v>#DIV/0!</v>
      </c>
      <c r="T31" s="145" t="e">
        <f t="shared" si="5"/>
        <v>#DIV/0!</v>
      </c>
      <c r="U31" s="151"/>
      <c r="V31" s="151"/>
      <c r="W31" s="151"/>
      <c r="Y31" s="128"/>
    </row>
    <row r="32" spans="1:25" ht="17.100000000000001" hidden="1" customHeight="1" x14ac:dyDescent="0.25">
      <c r="A32" s="15">
        <f t="shared" si="17"/>
        <v>7</v>
      </c>
      <c r="B32" s="9"/>
      <c r="C32" s="7"/>
      <c r="D32" s="5"/>
      <c r="E32" s="53">
        <v>0</v>
      </c>
      <c r="F32" s="53"/>
      <c r="G32" s="53"/>
      <c r="H32" s="42">
        <v>0</v>
      </c>
      <c r="I32" s="18">
        <f t="shared" si="12"/>
        <v>0</v>
      </c>
      <c r="J32" s="18">
        <f t="shared" si="13"/>
        <v>0</v>
      </c>
      <c r="K32" s="18">
        <f t="shared" si="14"/>
        <v>0</v>
      </c>
      <c r="L32" s="5"/>
      <c r="M32" s="5"/>
      <c r="N32" s="5"/>
      <c r="O32" s="5">
        <f>(K32+L32+M32+N32)*15%</f>
        <v>0</v>
      </c>
      <c r="P32" s="5"/>
      <c r="Q32" s="72"/>
      <c r="R32" s="38">
        <f t="shared" si="16"/>
        <v>0</v>
      </c>
      <c r="S32" s="95" t="e">
        <f t="shared" si="11"/>
        <v>#DIV/0!</v>
      </c>
      <c r="T32" s="145" t="e">
        <f t="shared" si="5"/>
        <v>#DIV/0!</v>
      </c>
      <c r="U32" s="151"/>
      <c r="V32" s="151"/>
      <c r="W32" s="151"/>
      <c r="Y32" s="128"/>
    </row>
    <row r="33" spans="1:27" ht="17.100000000000001" hidden="1" customHeight="1" x14ac:dyDescent="0.25">
      <c r="A33" s="15">
        <f t="shared" si="17"/>
        <v>8</v>
      </c>
      <c r="B33" s="9"/>
      <c r="C33" s="7"/>
      <c r="D33" s="5"/>
      <c r="E33" s="53">
        <v>0</v>
      </c>
      <c r="F33" s="53"/>
      <c r="G33" s="53"/>
      <c r="H33" s="42">
        <v>0</v>
      </c>
      <c r="I33" s="18">
        <f t="shared" si="12"/>
        <v>0</v>
      </c>
      <c r="J33" s="18">
        <f t="shared" si="13"/>
        <v>0</v>
      </c>
      <c r="K33" s="18">
        <f t="shared" si="14"/>
        <v>0</v>
      </c>
      <c r="L33" s="5"/>
      <c r="M33" s="5"/>
      <c r="N33" s="5"/>
      <c r="O33" s="5">
        <f>(K33+L33+M33+N33)*15%</f>
        <v>0</v>
      </c>
      <c r="P33" s="5"/>
      <c r="Q33" s="72"/>
      <c r="R33" s="38">
        <f t="shared" si="16"/>
        <v>0</v>
      </c>
      <c r="S33" s="95" t="e">
        <f t="shared" si="11"/>
        <v>#DIV/0!</v>
      </c>
      <c r="T33" s="145" t="e">
        <f t="shared" si="5"/>
        <v>#DIV/0!</v>
      </c>
      <c r="U33" s="151"/>
      <c r="V33" s="151"/>
      <c r="W33" s="151"/>
      <c r="Y33" s="128"/>
    </row>
    <row r="34" spans="1:27" ht="17.100000000000001" hidden="1" customHeight="1" x14ac:dyDescent="0.25">
      <c r="A34" s="15">
        <f t="shared" si="17"/>
        <v>9</v>
      </c>
      <c r="B34" s="9"/>
      <c r="C34" s="7"/>
      <c r="D34" s="5"/>
      <c r="E34" s="53">
        <v>0</v>
      </c>
      <c r="F34" s="53"/>
      <c r="G34" s="53"/>
      <c r="H34" s="42">
        <v>0</v>
      </c>
      <c r="I34" s="18">
        <f t="shared" si="12"/>
        <v>0</v>
      </c>
      <c r="J34" s="18">
        <f t="shared" si="13"/>
        <v>0</v>
      </c>
      <c r="K34" s="18">
        <f t="shared" si="14"/>
        <v>0</v>
      </c>
      <c r="L34" s="5"/>
      <c r="M34" s="5"/>
      <c r="N34" s="5"/>
      <c r="O34" s="5">
        <f>(K34+L34+M34+N34)*15%</f>
        <v>0</v>
      </c>
      <c r="P34" s="5"/>
      <c r="Q34" s="72"/>
      <c r="R34" s="38">
        <f t="shared" si="16"/>
        <v>0</v>
      </c>
      <c r="S34" s="95" t="e">
        <f t="shared" si="11"/>
        <v>#DIV/0!</v>
      </c>
      <c r="T34" s="145" t="e">
        <f t="shared" si="5"/>
        <v>#DIV/0!</v>
      </c>
      <c r="U34" s="151"/>
      <c r="V34" s="151"/>
      <c r="W34" s="151"/>
      <c r="Y34" s="128"/>
    </row>
    <row r="35" spans="1:27" ht="17.100000000000001" hidden="1" customHeight="1" thickBot="1" x14ac:dyDescent="0.3">
      <c r="A35" s="15">
        <f t="shared" si="17"/>
        <v>10</v>
      </c>
      <c r="B35" s="21"/>
      <c r="C35" s="17"/>
      <c r="D35" s="18"/>
      <c r="E35" s="53">
        <v>0</v>
      </c>
      <c r="F35" s="53"/>
      <c r="G35" s="53"/>
      <c r="H35" s="42">
        <v>0</v>
      </c>
      <c r="I35" s="18">
        <f t="shared" si="12"/>
        <v>0</v>
      </c>
      <c r="J35" s="18">
        <f t="shared" si="13"/>
        <v>0</v>
      </c>
      <c r="K35" s="18">
        <f t="shared" si="14"/>
        <v>0</v>
      </c>
      <c r="L35" s="18"/>
      <c r="M35" s="18"/>
      <c r="N35" s="18"/>
      <c r="O35" s="18">
        <f>(K35+L35+M35+N35)*15%</f>
        <v>0</v>
      </c>
      <c r="P35" s="18"/>
      <c r="Q35" s="72"/>
      <c r="R35" s="38">
        <f t="shared" si="16"/>
        <v>0</v>
      </c>
      <c r="S35" s="95" t="e">
        <f t="shared" si="11"/>
        <v>#DIV/0!</v>
      </c>
      <c r="T35" s="145" t="e">
        <f t="shared" si="5"/>
        <v>#DIV/0!</v>
      </c>
      <c r="U35" s="151"/>
      <c r="V35" s="151"/>
      <c r="W35" s="151"/>
      <c r="Y35" s="128"/>
    </row>
    <row r="36" spans="1:27" ht="17.100000000000001" customHeight="1" thickBot="1" x14ac:dyDescent="0.3">
      <c r="A36" s="29"/>
      <c r="B36" s="141" t="s">
        <v>13</v>
      </c>
      <c r="C36" s="28">
        <f>SUM(C29:C35)</f>
        <v>1</v>
      </c>
      <c r="D36" s="28">
        <f t="shared" ref="D36:N36" si="18">SUM(D29:D35)</f>
        <v>0</v>
      </c>
      <c r="E36" s="28">
        <f t="shared" si="18"/>
        <v>0</v>
      </c>
      <c r="F36" s="28"/>
      <c r="G36" s="159">
        <f t="shared" ref="G36" si="19">SUM(G29:G35)</f>
        <v>0</v>
      </c>
      <c r="H36" s="28"/>
      <c r="I36" s="28">
        <f>SUM(I29:I35)</f>
        <v>0</v>
      </c>
      <c r="J36" s="28">
        <f>SUM(J29:J35)</f>
        <v>0</v>
      </c>
      <c r="K36" s="28">
        <f t="shared" si="18"/>
        <v>0</v>
      </c>
      <c r="L36" s="28">
        <f t="shared" si="18"/>
        <v>0</v>
      </c>
      <c r="M36" s="28">
        <f t="shared" si="18"/>
        <v>0</v>
      </c>
      <c r="N36" s="28">
        <f t="shared" si="18"/>
        <v>0</v>
      </c>
      <c r="O36" s="28">
        <f>SUM(O29:O35)</f>
        <v>0</v>
      </c>
      <c r="P36" s="28">
        <f>SUM(P29:P35)</f>
        <v>0</v>
      </c>
      <c r="Q36" s="28">
        <f>SUM(Q29:Q35)</f>
        <v>0</v>
      </c>
      <c r="R36" s="30">
        <f>SUM(R29:R35)</f>
        <v>0</v>
      </c>
      <c r="S36" s="95">
        <f t="shared" si="11"/>
        <v>0</v>
      </c>
      <c r="T36" s="145">
        <f t="shared" si="5"/>
        <v>0</v>
      </c>
      <c r="U36" s="151"/>
      <c r="V36" s="151"/>
      <c r="W36" s="151"/>
      <c r="Y36" s="128"/>
    </row>
    <row r="37" spans="1:27" ht="17.100000000000001" customHeight="1" x14ac:dyDescent="0.25">
      <c r="A37" s="186" t="s">
        <v>19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8"/>
      <c r="S37" s="95"/>
      <c r="T37" s="145"/>
      <c r="U37" s="151"/>
      <c r="V37" s="151"/>
      <c r="W37" s="151"/>
      <c r="Y37" s="128"/>
    </row>
    <row r="38" spans="1:27" ht="17.100000000000001" customHeight="1" thickBot="1" x14ac:dyDescent="0.3">
      <c r="A38" s="22">
        <v>3</v>
      </c>
      <c r="B38" s="40" t="s">
        <v>34</v>
      </c>
      <c r="C38" s="31">
        <v>8.1999999999999993</v>
      </c>
      <c r="D38" s="31"/>
      <c r="E38" s="53"/>
      <c r="F38" s="53">
        <v>25</v>
      </c>
      <c r="G38" s="53"/>
      <c r="H38" s="42"/>
      <c r="I38" s="18"/>
      <c r="J38" s="18"/>
      <c r="K38" s="18"/>
      <c r="L38" s="31"/>
      <c r="M38" s="31"/>
      <c r="N38" s="31"/>
      <c r="O38" s="18"/>
      <c r="P38" s="18">
        <f>ROUND((K38+L38+M38+N38+O38)*15%,2)</f>
        <v>0</v>
      </c>
      <c r="Q38" s="72"/>
      <c r="R38" s="38">
        <f>K38+L38+M38+N38+O38+P38+Q38</f>
        <v>0</v>
      </c>
      <c r="S38" s="95">
        <f t="shared" ref="S38:S43" si="20">R38/C38</f>
        <v>0</v>
      </c>
      <c r="T38" s="145">
        <f t="shared" si="5"/>
        <v>0</v>
      </c>
      <c r="U38" s="153"/>
      <c r="V38" s="152"/>
      <c r="W38" s="152"/>
      <c r="Y38" s="128"/>
    </row>
    <row r="39" spans="1:27" ht="17.100000000000001" hidden="1" customHeight="1" thickBot="1" x14ac:dyDescent="0.3">
      <c r="A39" s="22">
        <f>A38+1</f>
        <v>4</v>
      </c>
      <c r="B39" s="40" t="s">
        <v>35</v>
      </c>
      <c r="C39" s="31"/>
      <c r="D39" s="31"/>
      <c r="E39" s="53"/>
      <c r="F39" s="53"/>
      <c r="G39" s="53"/>
      <c r="H39" s="42"/>
      <c r="I39" s="18">
        <f t="shared" ref="I39" si="21">ROUND(D39*H39,2)</f>
        <v>0</v>
      </c>
      <c r="J39" s="18"/>
      <c r="K39" s="18">
        <f t="shared" ref="K39" si="22">ROUND(J39*C39,2)</f>
        <v>0</v>
      </c>
      <c r="L39" s="90"/>
      <c r="M39" s="31"/>
      <c r="N39" s="31"/>
      <c r="O39" s="18"/>
      <c r="P39" s="18">
        <f>ROUND((K39+L39+M39+N39+O39)*15%,2)</f>
        <v>0</v>
      </c>
      <c r="Q39" s="72"/>
      <c r="R39" s="38">
        <f>K39+L39+M39+N39+O39+P39+Q39</f>
        <v>0</v>
      </c>
      <c r="S39" s="95" t="e">
        <f t="shared" si="20"/>
        <v>#DIV/0!</v>
      </c>
      <c r="T39" s="145" t="e">
        <f t="shared" si="5"/>
        <v>#DIV/0!</v>
      </c>
      <c r="U39" s="153"/>
      <c r="V39" s="152"/>
      <c r="W39" s="152"/>
      <c r="Y39" s="128"/>
    </row>
    <row r="40" spans="1:27" ht="17.100000000000001" hidden="1" customHeight="1" x14ac:dyDescent="0.25">
      <c r="A40" s="22">
        <f t="shared" ref="A40:A42" si="23">A39+1</f>
        <v>5</v>
      </c>
      <c r="B40" s="31"/>
      <c r="C40" s="31"/>
      <c r="D40" s="31"/>
      <c r="E40" s="53">
        <v>0</v>
      </c>
      <c r="F40" s="53"/>
      <c r="G40" s="53"/>
      <c r="H40" s="42">
        <v>0</v>
      </c>
      <c r="I40" s="18">
        <f>D40*E40*H40</f>
        <v>0</v>
      </c>
      <c r="J40" s="18">
        <f>I40+D40</f>
        <v>0</v>
      </c>
      <c r="K40" s="18">
        <f>J40*C40</f>
        <v>0</v>
      </c>
      <c r="L40" s="31"/>
      <c r="M40" s="31"/>
      <c r="N40" s="31"/>
      <c r="O40" s="18">
        <f t="shared" ref="O40:O41" si="24">(K40+L40+M40+N40)*15%</f>
        <v>0</v>
      </c>
      <c r="P40" s="18"/>
      <c r="Q40" s="72"/>
      <c r="R40" s="38">
        <f t="shared" ref="R40:R42" si="25">K40+L40+M40+N40+O40+P40+Q40</f>
        <v>0</v>
      </c>
      <c r="S40" s="95" t="e">
        <f t="shared" si="20"/>
        <v>#DIV/0!</v>
      </c>
      <c r="T40" s="145" t="e">
        <f t="shared" si="5"/>
        <v>#DIV/0!</v>
      </c>
      <c r="U40" s="153"/>
      <c r="V40" s="152"/>
      <c r="W40" s="152"/>
      <c r="Y40" s="128">
        <f t="shared" ref="Y40:Y42" si="26">D40*C40</f>
        <v>0</v>
      </c>
    </row>
    <row r="41" spans="1:27" ht="17.100000000000001" hidden="1" customHeight="1" x14ac:dyDescent="0.25">
      <c r="A41" s="22">
        <f t="shared" si="23"/>
        <v>6</v>
      </c>
      <c r="B41" s="31"/>
      <c r="C41" s="31"/>
      <c r="D41" s="31"/>
      <c r="E41" s="53">
        <v>0</v>
      </c>
      <c r="F41" s="53"/>
      <c r="G41" s="53"/>
      <c r="H41" s="42">
        <v>0</v>
      </c>
      <c r="I41" s="18">
        <f>D41*E41*H41</f>
        <v>0</v>
      </c>
      <c r="J41" s="18">
        <f>I41+D41</f>
        <v>0</v>
      </c>
      <c r="K41" s="18">
        <f>J41*C41</f>
        <v>0</v>
      </c>
      <c r="L41" s="31"/>
      <c r="M41" s="31"/>
      <c r="N41" s="31"/>
      <c r="O41" s="18">
        <f t="shared" si="24"/>
        <v>0</v>
      </c>
      <c r="P41" s="18"/>
      <c r="Q41" s="72"/>
      <c r="R41" s="38">
        <f t="shared" si="25"/>
        <v>0</v>
      </c>
      <c r="S41" s="95" t="e">
        <f t="shared" si="20"/>
        <v>#DIV/0!</v>
      </c>
      <c r="T41" s="145" t="e">
        <f t="shared" si="5"/>
        <v>#DIV/0!</v>
      </c>
      <c r="U41" s="153"/>
      <c r="V41" s="152"/>
      <c r="W41" s="152"/>
      <c r="Y41" s="128">
        <f t="shared" si="26"/>
        <v>0</v>
      </c>
    </row>
    <row r="42" spans="1:27" ht="17.100000000000001" hidden="1" customHeight="1" thickBot="1" x14ac:dyDescent="0.3">
      <c r="A42" s="32">
        <f t="shared" si="23"/>
        <v>7</v>
      </c>
      <c r="B42" s="33"/>
      <c r="C42" s="34"/>
      <c r="D42" s="34"/>
      <c r="E42" s="53">
        <v>0</v>
      </c>
      <c r="F42" s="53"/>
      <c r="G42" s="53"/>
      <c r="H42" s="42">
        <v>0</v>
      </c>
      <c r="I42" s="18">
        <f>D42*E42*H42</f>
        <v>0</v>
      </c>
      <c r="J42" s="18">
        <f>I42+D42</f>
        <v>0</v>
      </c>
      <c r="K42" s="18">
        <f>J42*C42</f>
        <v>0</v>
      </c>
      <c r="L42" s="18"/>
      <c r="M42" s="18"/>
      <c r="N42" s="18"/>
      <c r="O42" s="18">
        <f>(K42+L42+M42+N42)*15%</f>
        <v>0</v>
      </c>
      <c r="P42" s="18"/>
      <c r="Q42" s="72"/>
      <c r="R42" s="38">
        <f t="shared" si="25"/>
        <v>0</v>
      </c>
      <c r="S42" s="95" t="e">
        <f t="shared" si="20"/>
        <v>#DIV/0!</v>
      </c>
      <c r="T42" s="145" t="e">
        <f t="shared" si="5"/>
        <v>#DIV/0!</v>
      </c>
      <c r="U42" s="151"/>
      <c r="V42" s="151"/>
      <c r="W42" s="151"/>
      <c r="Y42" s="128">
        <f t="shared" si="26"/>
        <v>0</v>
      </c>
    </row>
    <row r="43" spans="1:27" ht="17.100000000000001" customHeight="1" thickBot="1" x14ac:dyDescent="0.3">
      <c r="A43" s="29"/>
      <c r="B43" s="141" t="s">
        <v>13</v>
      </c>
      <c r="C43" s="25">
        <f>SUM(C38:C42)</f>
        <v>8.1999999999999993</v>
      </c>
      <c r="D43" s="25">
        <f t="shared" ref="D43:R43" si="27">SUM(D38:D42)</f>
        <v>0</v>
      </c>
      <c r="E43" s="25">
        <f t="shared" si="27"/>
        <v>0</v>
      </c>
      <c r="F43" s="25"/>
      <c r="G43" s="25">
        <f t="shared" ref="G43" si="28">SUM(G38:G42)</f>
        <v>0</v>
      </c>
      <c r="H43" s="25"/>
      <c r="I43" s="25">
        <f>SUM(I38:I42)</f>
        <v>0</v>
      </c>
      <c r="J43" s="25">
        <f>SUM(J38:J42)</f>
        <v>0</v>
      </c>
      <c r="K43" s="25">
        <f t="shared" si="27"/>
        <v>0</v>
      </c>
      <c r="L43" s="25">
        <f t="shared" si="27"/>
        <v>0</v>
      </c>
      <c r="M43" s="25">
        <f t="shared" si="27"/>
        <v>0</v>
      </c>
      <c r="N43" s="25">
        <f t="shared" si="27"/>
        <v>0</v>
      </c>
      <c r="O43" s="25">
        <f t="shared" si="27"/>
        <v>0</v>
      </c>
      <c r="P43" s="25">
        <f t="shared" si="27"/>
        <v>0</v>
      </c>
      <c r="Q43" s="25">
        <f t="shared" si="27"/>
        <v>0</v>
      </c>
      <c r="R43" s="26">
        <f t="shared" si="27"/>
        <v>0</v>
      </c>
      <c r="S43" s="95">
        <f t="shared" si="20"/>
        <v>0</v>
      </c>
      <c r="T43" s="145">
        <f t="shared" si="5"/>
        <v>0</v>
      </c>
      <c r="U43" s="154"/>
      <c r="V43" s="151"/>
      <c r="W43" s="151"/>
      <c r="Y43" s="128"/>
    </row>
    <row r="44" spans="1:27" ht="17.100000000000001" customHeight="1" x14ac:dyDescent="0.25">
      <c r="A44" s="186" t="s">
        <v>20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8"/>
      <c r="S44" s="95"/>
      <c r="T44" s="145"/>
      <c r="U44" s="151"/>
      <c r="V44" s="151"/>
      <c r="W44" s="151"/>
      <c r="Y44" s="128"/>
    </row>
    <row r="45" spans="1:27" ht="17.100000000000001" customHeight="1" x14ac:dyDescent="0.25">
      <c r="A45" s="15">
        <v>4</v>
      </c>
      <c r="B45" s="10" t="s">
        <v>36</v>
      </c>
      <c r="C45" s="11">
        <v>1</v>
      </c>
      <c r="D45" s="75"/>
      <c r="E45" s="53"/>
      <c r="F45" s="42">
        <v>0.25</v>
      </c>
      <c r="G45" s="61"/>
      <c r="H45" s="42"/>
      <c r="I45" s="18">
        <f t="shared" ref="I45:I62" si="29">ROUND(D45*H45,2)</f>
        <v>0</v>
      </c>
      <c r="J45" s="18"/>
      <c r="K45" s="18"/>
      <c r="L45" s="5"/>
      <c r="M45" s="5"/>
      <c r="N45" s="70"/>
      <c r="O45" s="18"/>
      <c r="P45" s="18">
        <f t="shared" ref="P45:P62" si="30">ROUND((K45+L45+M45+N45+O45)*15%,2)</f>
        <v>0</v>
      </c>
      <c r="Q45" s="72"/>
      <c r="R45" s="38">
        <f t="shared" ref="R45:R62" si="31">K45+L45+M45+N45+O45+P45+Q45</f>
        <v>0</v>
      </c>
      <c r="S45" s="95">
        <f t="shared" ref="S45:S50" si="32">R45/C45</f>
        <v>0</v>
      </c>
      <c r="T45" s="145">
        <f t="shared" si="5"/>
        <v>0</v>
      </c>
      <c r="U45" s="153"/>
      <c r="V45" s="152"/>
      <c r="W45" s="152"/>
      <c r="Y45" s="128"/>
      <c r="AA45" s="87"/>
    </row>
    <row r="46" spans="1:27" ht="17.100000000000001" customHeight="1" x14ac:dyDescent="0.25">
      <c r="A46" s="15">
        <v>5</v>
      </c>
      <c r="B46" s="12" t="s">
        <v>37</v>
      </c>
      <c r="C46" s="11">
        <v>7.3</v>
      </c>
      <c r="D46" s="6"/>
      <c r="E46" s="53"/>
      <c r="F46" s="42">
        <v>0.25</v>
      </c>
      <c r="G46" s="61"/>
      <c r="H46" s="42"/>
      <c r="I46" s="18">
        <f t="shared" si="29"/>
        <v>0</v>
      </c>
      <c r="J46" s="18"/>
      <c r="K46" s="18"/>
      <c r="L46" s="31"/>
      <c r="M46" s="5"/>
      <c r="N46" s="70"/>
      <c r="O46" s="18"/>
      <c r="P46" s="18">
        <f t="shared" si="30"/>
        <v>0</v>
      </c>
      <c r="Q46" s="72"/>
      <c r="R46" s="38">
        <f t="shared" si="31"/>
        <v>0</v>
      </c>
      <c r="S46" s="95">
        <f t="shared" si="32"/>
        <v>0</v>
      </c>
      <c r="T46" s="145">
        <f t="shared" si="5"/>
        <v>0</v>
      </c>
      <c r="U46" s="153"/>
      <c r="V46" s="152"/>
      <c r="W46" s="152"/>
      <c r="Y46" s="128"/>
      <c r="AA46" s="87"/>
    </row>
    <row r="47" spans="1:27" ht="17.100000000000001" customHeight="1" x14ac:dyDescent="0.25">
      <c r="A47" s="15">
        <v>6</v>
      </c>
      <c r="B47" s="12" t="s">
        <v>37</v>
      </c>
      <c r="C47" s="11">
        <v>2</v>
      </c>
      <c r="D47" s="6"/>
      <c r="E47" s="53"/>
      <c r="F47" s="42">
        <v>0.25</v>
      </c>
      <c r="G47" s="61"/>
      <c r="H47" s="42"/>
      <c r="I47" s="18">
        <f t="shared" si="29"/>
        <v>0</v>
      </c>
      <c r="J47" s="18"/>
      <c r="K47" s="18"/>
      <c r="L47" s="5"/>
      <c r="M47" s="5"/>
      <c r="N47" s="70"/>
      <c r="O47" s="18"/>
      <c r="P47" s="18">
        <f t="shared" si="30"/>
        <v>0</v>
      </c>
      <c r="Q47" s="72"/>
      <c r="R47" s="38">
        <f t="shared" si="31"/>
        <v>0</v>
      </c>
      <c r="S47" s="95">
        <f t="shared" si="32"/>
        <v>0</v>
      </c>
      <c r="T47" s="145">
        <f t="shared" si="5"/>
        <v>0</v>
      </c>
      <c r="U47" s="153"/>
      <c r="V47" s="152"/>
      <c r="W47" s="152"/>
      <c r="Y47" s="128"/>
      <c r="AA47" s="87"/>
    </row>
    <row r="48" spans="1:27" ht="15.6" hidden="1" customHeight="1" x14ac:dyDescent="0.25">
      <c r="A48" s="15">
        <v>9</v>
      </c>
      <c r="B48" s="12" t="s">
        <v>37</v>
      </c>
      <c r="C48" s="11"/>
      <c r="D48" s="6"/>
      <c r="E48" s="53"/>
      <c r="F48" s="42"/>
      <c r="G48" s="61"/>
      <c r="H48" s="42"/>
      <c r="I48" s="18">
        <f t="shared" si="29"/>
        <v>0</v>
      </c>
      <c r="J48" s="18"/>
      <c r="K48" s="18"/>
      <c r="L48" s="5"/>
      <c r="M48" s="5"/>
      <c r="N48" s="70"/>
      <c r="O48" s="18"/>
      <c r="P48" s="18">
        <f t="shared" si="30"/>
        <v>0</v>
      </c>
      <c r="Q48" s="72"/>
      <c r="R48" s="38">
        <f t="shared" si="31"/>
        <v>0</v>
      </c>
      <c r="S48" s="95" t="e">
        <f t="shared" si="32"/>
        <v>#DIV/0!</v>
      </c>
      <c r="T48" s="145" t="e">
        <f t="shared" si="5"/>
        <v>#DIV/0!</v>
      </c>
      <c r="U48" s="153"/>
      <c r="V48" s="152"/>
      <c r="W48" s="152"/>
      <c r="Y48" s="128"/>
      <c r="AA48" s="87"/>
    </row>
    <row r="49" spans="1:27" ht="19.149999999999999" hidden="1" customHeight="1" x14ac:dyDescent="0.25">
      <c r="A49" s="15">
        <v>10</v>
      </c>
      <c r="B49" s="12" t="s">
        <v>37</v>
      </c>
      <c r="C49" s="11"/>
      <c r="D49" s="6"/>
      <c r="E49" s="53"/>
      <c r="F49" s="42"/>
      <c r="G49" s="61"/>
      <c r="H49" s="42"/>
      <c r="I49" s="18">
        <f t="shared" si="29"/>
        <v>0</v>
      </c>
      <c r="J49" s="18"/>
      <c r="K49" s="18"/>
      <c r="L49" s="5"/>
      <c r="M49" s="5"/>
      <c r="N49" s="70"/>
      <c r="O49" s="18"/>
      <c r="P49" s="18">
        <f t="shared" si="30"/>
        <v>0</v>
      </c>
      <c r="Q49" s="72"/>
      <c r="R49" s="38">
        <f t="shared" si="31"/>
        <v>0</v>
      </c>
      <c r="S49" s="95" t="e">
        <f t="shared" si="32"/>
        <v>#DIV/0!</v>
      </c>
      <c r="T49" s="145" t="e">
        <f t="shared" si="5"/>
        <v>#DIV/0!</v>
      </c>
      <c r="U49" s="153"/>
      <c r="V49" s="152"/>
      <c r="W49" s="152"/>
      <c r="Y49" s="128"/>
      <c r="AA49" s="87"/>
    </row>
    <row r="50" spans="1:27" ht="17.100000000000001" customHeight="1" x14ac:dyDescent="0.25">
      <c r="A50" s="15">
        <v>7</v>
      </c>
      <c r="B50" s="12" t="s">
        <v>38</v>
      </c>
      <c r="C50" s="11">
        <v>1.5</v>
      </c>
      <c r="D50" s="6"/>
      <c r="E50" s="53"/>
      <c r="F50" s="42">
        <v>0.25</v>
      </c>
      <c r="G50" s="61"/>
      <c r="H50" s="42"/>
      <c r="I50" s="18">
        <f t="shared" si="29"/>
        <v>0</v>
      </c>
      <c r="J50" s="18"/>
      <c r="K50" s="18"/>
      <c r="L50" s="5"/>
      <c r="M50" s="5"/>
      <c r="N50" s="70"/>
      <c r="O50" s="18"/>
      <c r="P50" s="18">
        <f t="shared" si="30"/>
        <v>0</v>
      </c>
      <c r="Q50" s="72"/>
      <c r="R50" s="38">
        <f t="shared" si="31"/>
        <v>0</v>
      </c>
      <c r="S50" s="95">
        <f t="shared" si="32"/>
        <v>0</v>
      </c>
      <c r="T50" s="145">
        <f t="shared" si="5"/>
        <v>0</v>
      </c>
      <c r="U50" s="153"/>
      <c r="V50" s="152"/>
      <c r="W50" s="152"/>
      <c r="Y50" s="128"/>
      <c r="AA50" s="87"/>
    </row>
    <row r="51" spans="1:27" ht="9" hidden="1" customHeight="1" x14ac:dyDescent="0.25">
      <c r="A51" s="15"/>
      <c r="B51" s="12" t="s">
        <v>38</v>
      </c>
      <c r="C51" s="11"/>
      <c r="D51" s="6"/>
      <c r="E51" s="53"/>
      <c r="F51" s="42"/>
      <c r="G51" s="61"/>
      <c r="H51" s="42"/>
      <c r="I51" s="18">
        <f t="shared" si="29"/>
        <v>0</v>
      </c>
      <c r="J51" s="18"/>
      <c r="K51" s="18"/>
      <c r="L51" s="5"/>
      <c r="M51" s="5"/>
      <c r="N51" s="70"/>
      <c r="O51" s="18"/>
      <c r="P51" s="18">
        <f t="shared" si="30"/>
        <v>0</v>
      </c>
      <c r="Q51" s="72"/>
      <c r="R51" s="38">
        <f t="shared" si="31"/>
        <v>0</v>
      </c>
      <c r="S51" s="95"/>
      <c r="T51" s="145"/>
      <c r="U51" s="153"/>
      <c r="V51" s="152"/>
      <c r="W51" s="152"/>
      <c r="Y51" s="128"/>
      <c r="AA51" s="87"/>
    </row>
    <row r="52" spans="1:27" ht="10.15" hidden="1" customHeight="1" x14ac:dyDescent="0.25">
      <c r="A52" s="15"/>
      <c r="B52" s="12" t="s">
        <v>38</v>
      </c>
      <c r="C52" s="11"/>
      <c r="D52" s="6"/>
      <c r="E52" s="53"/>
      <c r="F52" s="42"/>
      <c r="G52" s="61"/>
      <c r="H52" s="42"/>
      <c r="I52" s="18">
        <f t="shared" si="29"/>
        <v>0</v>
      </c>
      <c r="J52" s="18"/>
      <c r="K52" s="18"/>
      <c r="L52" s="64"/>
      <c r="M52" s="5"/>
      <c r="N52" s="70"/>
      <c r="O52" s="18"/>
      <c r="P52" s="18">
        <f t="shared" si="30"/>
        <v>0</v>
      </c>
      <c r="Q52" s="72"/>
      <c r="R52" s="38">
        <f t="shared" si="31"/>
        <v>0</v>
      </c>
      <c r="S52" s="95"/>
      <c r="T52" s="145"/>
      <c r="U52" s="153"/>
      <c r="V52" s="152"/>
      <c r="W52" s="152"/>
      <c r="Y52" s="128"/>
      <c r="AA52" s="87"/>
    </row>
    <row r="53" spans="1:27" ht="18.75" customHeight="1" x14ac:dyDescent="0.25">
      <c r="A53" s="15">
        <v>8</v>
      </c>
      <c r="B53" s="12" t="s">
        <v>39</v>
      </c>
      <c r="C53" s="11">
        <v>0.75</v>
      </c>
      <c r="D53" s="6"/>
      <c r="E53" s="53"/>
      <c r="F53" s="42">
        <v>0.25</v>
      </c>
      <c r="G53" s="61"/>
      <c r="H53" s="42"/>
      <c r="I53" s="18">
        <f t="shared" si="29"/>
        <v>0</v>
      </c>
      <c r="J53" s="18"/>
      <c r="K53" s="18"/>
      <c r="L53" s="31"/>
      <c r="M53" s="5"/>
      <c r="N53" s="70"/>
      <c r="O53" s="18"/>
      <c r="P53" s="18">
        <f t="shared" si="30"/>
        <v>0</v>
      </c>
      <c r="Q53" s="72"/>
      <c r="R53" s="38">
        <f t="shared" si="31"/>
        <v>0</v>
      </c>
      <c r="S53" s="95">
        <f t="shared" ref="S53:S63" si="33">R53/C53</f>
        <v>0</v>
      </c>
      <c r="T53" s="145">
        <f t="shared" si="5"/>
        <v>0</v>
      </c>
      <c r="U53" s="153"/>
      <c r="V53" s="152"/>
      <c r="W53" s="152"/>
      <c r="Y53" s="128"/>
      <c r="AA53" s="87"/>
    </row>
    <row r="54" spans="1:27" ht="17.45" hidden="1" customHeight="1" x14ac:dyDescent="0.25">
      <c r="A54" s="15">
        <v>13</v>
      </c>
      <c r="B54" s="12" t="s">
        <v>39</v>
      </c>
      <c r="C54" s="11"/>
      <c r="D54" s="6"/>
      <c r="E54" s="53"/>
      <c r="F54" s="42"/>
      <c r="G54" s="61"/>
      <c r="H54" s="42"/>
      <c r="I54" s="18">
        <f t="shared" si="29"/>
        <v>0</v>
      </c>
      <c r="J54" s="18"/>
      <c r="K54" s="18"/>
      <c r="L54" s="31"/>
      <c r="M54" s="5"/>
      <c r="N54" s="70"/>
      <c r="O54" s="18"/>
      <c r="P54" s="18">
        <f t="shared" si="30"/>
        <v>0</v>
      </c>
      <c r="Q54" s="72"/>
      <c r="R54" s="38">
        <f t="shared" si="31"/>
        <v>0</v>
      </c>
      <c r="S54" s="95" t="e">
        <f t="shared" si="33"/>
        <v>#DIV/0!</v>
      </c>
      <c r="T54" s="145" t="e">
        <f t="shared" si="5"/>
        <v>#DIV/0!</v>
      </c>
      <c r="U54" s="153"/>
      <c r="V54" s="152"/>
      <c r="W54" s="152"/>
      <c r="Y54" s="128"/>
      <c r="AA54" s="87"/>
    </row>
    <row r="55" spans="1:27" ht="17.100000000000001" hidden="1" customHeight="1" x14ac:dyDescent="0.25">
      <c r="A55" s="15">
        <v>14</v>
      </c>
      <c r="B55" s="12" t="s">
        <v>40</v>
      </c>
      <c r="C55" s="11"/>
      <c r="D55" s="6"/>
      <c r="E55" s="53"/>
      <c r="F55" s="42"/>
      <c r="G55" s="61"/>
      <c r="H55" s="42"/>
      <c r="I55" s="18">
        <f t="shared" si="29"/>
        <v>0</v>
      </c>
      <c r="J55" s="18"/>
      <c r="K55" s="18"/>
      <c r="L55" s="31"/>
      <c r="M55" s="5"/>
      <c r="N55" s="70"/>
      <c r="O55" s="18"/>
      <c r="P55" s="18">
        <f t="shared" si="30"/>
        <v>0</v>
      </c>
      <c r="Q55" s="72"/>
      <c r="R55" s="38">
        <f t="shared" si="31"/>
        <v>0</v>
      </c>
      <c r="S55" s="95" t="e">
        <f t="shared" si="33"/>
        <v>#DIV/0!</v>
      </c>
      <c r="T55" s="145" t="e">
        <f t="shared" si="5"/>
        <v>#DIV/0!</v>
      </c>
      <c r="U55" s="153"/>
      <c r="V55" s="152"/>
      <c r="W55" s="152"/>
      <c r="Y55" s="128"/>
      <c r="AA55" s="87"/>
    </row>
    <row r="56" spans="1:27" ht="17.100000000000001" hidden="1" customHeight="1" x14ac:dyDescent="0.25">
      <c r="A56" s="15">
        <v>15</v>
      </c>
      <c r="B56" s="12" t="s">
        <v>40</v>
      </c>
      <c r="C56" s="11"/>
      <c r="D56" s="6"/>
      <c r="E56" s="53"/>
      <c r="F56" s="42"/>
      <c r="G56" s="61"/>
      <c r="H56" s="42"/>
      <c r="I56" s="18">
        <f t="shared" si="29"/>
        <v>0</v>
      </c>
      <c r="J56" s="18"/>
      <c r="K56" s="18"/>
      <c r="L56" s="31"/>
      <c r="M56" s="5"/>
      <c r="N56" s="70"/>
      <c r="O56" s="18"/>
      <c r="P56" s="18">
        <f t="shared" si="30"/>
        <v>0</v>
      </c>
      <c r="Q56" s="72"/>
      <c r="R56" s="38">
        <f t="shared" si="31"/>
        <v>0</v>
      </c>
      <c r="S56" s="95" t="e">
        <f t="shared" si="33"/>
        <v>#DIV/0!</v>
      </c>
      <c r="T56" s="145" t="e">
        <f t="shared" si="5"/>
        <v>#DIV/0!</v>
      </c>
      <c r="U56" s="153"/>
      <c r="V56" s="152"/>
      <c r="W56" s="152"/>
      <c r="Y56" s="128"/>
      <c r="AA56" s="87"/>
    </row>
    <row r="57" spans="1:27" ht="16.899999999999999" hidden="1" customHeight="1" x14ac:dyDescent="0.25">
      <c r="A57" s="15">
        <v>14</v>
      </c>
      <c r="B57" s="12" t="s">
        <v>40</v>
      </c>
      <c r="C57" s="11"/>
      <c r="D57" s="6"/>
      <c r="E57" s="53"/>
      <c r="F57" s="42"/>
      <c r="G57" s="61"/>
      <c r="H57" s="42"/>
      <c r="I57" s="18">
        <f t="shared" si="29"/>
        <v>0</v>
      </c>
      <c r="J57" s="18"/>
      <c r="K57" s="18"/>
      <c r="L57" s="31"/>
      <c r="M57" s="5"/>
      <c r="N57" s="70"/>
      <c r="O57" s="18"/>
      <c r="P57" s="18">
        <f t="shared" si="30"/>
        <v>0</v>
      </c>
      <c r="Q57" s="72"/>
      <c r="R57" s="38">
        <f t="shared" si="31"/>
        <v>0</v>
      </c>
      <c r="S57" s="95" t="e">
        <f t="shared" si="33"/>
        <v>#DIV/0!</v>
      </c>
      <c r="T57" s="145" t="e">
        <f t="shared" si="5"/>
        <v>#DIV/0!</v>
      </c>
      <c r="U57" s="153"/>
      <c r="V57" s="152"/>
      <c r="W57" s="152"/>
      <c r="Y57" s="128"/>
      <c r="AA57" s="87"/>
    </row>
    <row r="58" spans="1:27" ht="15.6" hidden="1" customHeight="1" x14ac:dyDescent="0.25">
      <c r="A58" s="15">
        <v>16</v>
      </c>
      <c r="B58" s="12" t="s">
        <v>41</v>
      </c>
      <c r="C58" s="11"/>
      <c r="D58" s="6"/>
      <c r="E58" s="53"/>
      <c r="F58" s="42"/>
      <c r="G58" s="61"/>
      <c r="H58" s="42"/>
      <c r="I58" s="18">
        <f t="shared" si="29"/>
        <v>0</v>
      </c>
      <c r="J58" s="18"/>
      <c r="K58" s="18"/>
      <c r="L58" s="31"/>
      <c r="M58" s="5"/>
      <c r="N58" s="70"/>
      <c r="O58" s="18"/>
      <c r="P58" s="18">
        <f t="shared" si="30"/>
        <v>0</v>
      </c>
      <c r="Q58" s="72"/>
      <c r="R58" s="38">
        <f t="shared" si="31"/>
        <v>0</v>
      </c>
      <c r="S58" s="95" t="e">
        <f t="shared" si="33"/>
        <v>#DIV/0!</v>
      </c>
      <c r="T58" s="145" t="e">
        <f t="shared" si="5"/>
        <v>#DIV/0!</v>
      </c>
      <c r="U58" s="153"/>
      <c r="V58" s="152"/>
      <c r="W58" s="152"/>
      <c r="Y58" s="128"/>
      <c r="AA58" s="87"/>
    </row>
    <row r="59" spans="1:27" ht="10.15" hidden="1" customHeight="1" x14ac:dyDescent="0.25">
      <c r="A59" s="15"/>
      <c r="B59" s="12" t="s">
        <v>41</v>
      </c>
      <c r="C59" s="11"/>
      <c r="D59" s="6"/>
      <c r="E59" s="53"/>
      <c r="F59" s="42"/>
      <c r="G59" s="61"/>
      <c r="H59" s="42"/>
      <c r="I59" s="18">
        <f t="shared" si="29"/>
        <v>0</v>
      </c>
      <c r="J59" s="18"/>
      <c r="K59" s="18"/>
      <c r="L59" s="31"/>
      <c r="M59" s="5"/>
      <c r="N59" s="70"/>
      <c r="O59" s="18"/>
      <c r="P59" s="18">
        <f t="shared" si="30"/>
        <v>0</v>
      </c>
      <c r="Q59" s="72"/>
      <c r="R59" s="38">
        <f t="shared" si="31"/>
        <v>0</v>
      </c>
      <c r="S59" s="95" t="e">
        <f t="shared" si="33"/>
        <v>#DIV/0!</v>
      </c>
      <c r="T59" s="145" t="e">
        <f t="shared" si="5"/>
        <v>#DIV/0!</v>
      </c>
      <c r="U59" s="153"/>
      <c r="V59" s="152"/>
      <c r="W59" s="152"/>
      <c r="Y59" s="128"/>
      <c r="AA59" s="87"/>
    </row>
    <row r="60" spans="1:27" ht="15.6" customHeight="1" thickBot="1" x14ac:dyDescent="0.3">
      <c r="A60" s="15">
        <v>9</v>
      </c>
      <c r="B60" s="12" t="s">
        <v>42</v>
      </c>
      <c r="C60" s="11">
        <v>0.5</v>
      </c>
      <c r="D60" s="6"/>
      <c r="E60" s="53"/>
      <c r="F60" s="42">
        <v>0.25</v>
      </c>
      <c r="G60" s="61"/>
      <c r="H60" s="42"/>
      <c r="I60" s="18">
        <f t="shared" si="29"/>
        <v>0</v>
      </c>
      <c r="J60" s="18"/>
      <c r="K60" s="18"/>
      <c r="L60" s="31"/>
      <c r="M60" s="5"/>
      <c r="N60" s="70"/>
      <c r="O60" s="18"/>
      <c r="P60" s="18">
        <f t="shared" si="30"/>
        <v>0</v>
      </c>
      <c r="Q60" s="72"/>
      <c r="R60" s="38">
        <f t="shared" si="31"/>
        <v>0</v>
      </c>
      <c r="S60" s="95">
        <f t="shared" si="33"/>
        <v>0</v>
      </c>
      <c r="T60" s="145">
        <f t="shared" si="5"/>
        <v>0</v>
      </c>
      <c r="U60" s="153"/>
      <c r="V60" s="152"/>
      <c r="W60" s="152"/>
      <c r="Y60" s="128"/>
      <c r="AA60" s="87"/>
    </row>
    <row r="61" spans="1:27" ht="10.15" hidden="1" customHeight="1" x14ac:dyDescent="0.25">
      <c r="A61" s="15">
        <v>18</v>
      </c>
      <c r="B61" s="12" t="s">
        <v>42</v>
      </c>
      <c r="C61" s="11"/>
      <c r="D61" s="6"/>
      <c r="E61" s="53"/>
      <c r="F61" s="42"/>
      <c r="G61" s="61"/>
      <c r="H61" s="42"/>
      <c r="I61" s="18">
        <f t="shared" si="29"/>
        <v>0</v>
      </c>
      <c r="J61" s="18"/>
      <c r="K61" s="18">
        <f t="shared" ref="K48:K62" si="34">ROUND(J61*C61,2)</f>
        <v>0</v>
      </c>
      <c r="L61" s="31"/>
      <c r="M61" s="5"/>
      <c r="N61" s="70"/>
      <c r="O61" s="18"/>
      <c r="P61" s="18">
        <f t="shared" si="30"/>
        <v>0</v>
      </c>
      <c r="Q61" s="72"/>
      <c r="R61" s="38">
        <f t="shared" si="31"/>
        <v>0</v>
      </c>
      <c r="S61" s="95" t="e">
        <f t="shared" si="33"/>
        <v>#DIV/0!</v>
      </c>
      <c r="T61" s="145" t="e">
        <f t="shared" si="5"/>
        <v>#DIV/0!</v>
      </c>
      <c r="U61" s="153"/>
      <c r="V61" s="152"/>
      <c r="W61" s="152"/>
      <c r="Y61" s="128"/>
      <c r="AA61" s="87"/>
    </row>
    <row r="62" spans="1:27" ht="17.100000000000001" hidden="1" customHeight="1" thickBot="1" x14ac:dyDescent="0.3">
      <c r="A62" s="15">
        <v>18</v>
      </c>
      <c r="B62" s="12" t="s">
        <v>43</v>
      </c>
      <c r="C62" s="11"/>
      <c r="D62" s="75"/>
      <c r="E62" s="53"/>
      <c r="F62" s="42"/>
      <c r="G62" s="61"/>
      <c r="H62" s="42"/>
      <c r="I62" s="18">
        <f t="shared" si="29"/>
        <v>0</v>
      </c>
      <c r="J62" s="18"/>
      <c r="K62" s="18">
        <f t="shared" si="34"/>
        <v>0</v>
      </c>
      <c r="L62" s="31"/>
      <c r="M62" s="5"/>
      <c r="N62" s="70"/>
      <c r="O62" s="18"/>
      <c r="P62" s="18">
        <f t="shared" si="30"/>
        <v>0</v>
      </c>
      <c r="Q62" s="72"/>
      <c r="R62" s="38">
        <f t="shared" si="31"/>
        <v>0</v>
      </c>
      <c r="S62" s="95" t="e">
        <f t="shared" si="33"/>
        <v>#DIV/0!</v>
      </c>
      <c r="T62" s="145" t="e">
        <f t="shared" si="5"/>
        <v>#DIV/0!</v>
      </c>
      <c r="U62" s="153"/>
      <c r="V62" s="152"/>
      <c r="W62" s="152"/>
      <c r="Y62" s="128"/>
      <c r="AA62" s="87"/>
    </row>
    <row r="63" spans="1:27" ht="16.899999999999999" hidden="1" customHeight="1" thickBot="1" x14ac:dyDescent="0.3">
      <c r="A63" s="15">
        <v>18</v>
      </c>
      <c r="B63" s="12" t="s">
        <v>43</v>
      </c>
      <c r="C63" s="11"/>
      <c r="D63" s="6"/>
      <c r="E63" s="53">
        <v>0</v>
      </c>
      <c r="F63" s="42">
        <v>0</v>
      </c>
      <c r="G63" s="61">
        <f t="shared" ref="G63:G64" si="35">D63*F63</f>
        <v>0</v>
      </c>
      <c r="H63" s="42">
        <v>0</v>
      </c>
      <c r="I63" s="18">
        <f>D63*H63</f>
        <v>0</v>
      </c>
      <c r="J63" s="18">
        <f>I63+D63+G63</f>
        <v>0</v>
      </c>
      <c r="K63" s="18">
        <f>J63*C63</f>
        <v>0</v>
      </c>
      <c r="L63" s="5"/>
      <c r="M63" s="5"/>
      <c r="N63" s="5"/>
      <c r="O63" s="18">
        <f t="shared" ref="O63" si="36">ROUND((K63+L63+M63+N63)*15%,2)</f>
        <v>0</v>
      </c>
      <c r="P63" s="5"/>
      <c r="Q63" s="72"/>
      <c r="R63" s="38">
        <f t="shared" ref="R63:R64" si="37">K63+L63+M63+N63+O63+P63+Q63</f>
        <v>0</v>
      </c>
      <c r="S63" s="95" t="e">
        <f t="shared" si="33"/>
        <v>#DIV/0!</v>
      </c>
      <c r="T63" s="145" t="e">
        <f t="shared" si="5"/>
        <v>#DIV/0!</v>
      </c>
      <c r="U63" s="151"/>
      <c r="V63" s="151"/>
      <c r="W63" s="151"/>
      <c r="Y63" s="128"/>
      <c r="AA63" s="87"/>
    </row>
    <row r="64" spans="1:27" ht="1.1499999999999999" hidden="1" customHeight="1" thickBot="1" x14ac:dyDescent="0.25">
      <c r="A64" s="110"/>
      <c r="B64" s="12" t="s">
        <v>79</v>
      </c>
      <c r="C64" s="11"/>
      <c r="D64" s="6"/>
      <c r="E64" s="59"/>
      <c r="F64" s="43">
        <v>0</v>
      </c>
      <c r="G64" s="112">
        <f t="shared" si="35"/>
        <v>0</v>
      </c>
      <c r="H64" s="43">
        <v>0</v>
      </c>
      <c r="I64" s="5">
        <f>D64*H64</f>
        <v>0</v>
      </c>
      <c r="J64" s="5">
        <f>I64+D64+G64</f>
        <v>0</v>
      </c>
      <c r="K64" s="5">
        <f>J64*C64</f>
        <v>0</v>
      </c>
      <c r="L64" s="5"/>
      <c r="M64" s="5"/>
      <c r="N64" s="5"/>
      <c r="O64" s="5">
        <f t="shared" ref="O64" si="38">(K64+L64+M64+N64)*15%</f>
        <v>0</v>
      </c>
      <c r="P64" s="5"/>
      <c r="Q64" s="5"/>
      <c r="R64" s="113">
        <f t="shared" si="37"/>
        <v>0</v>
      </c>
      <c r="S64" s="111"/>
      <c r="T64" s="145"/>
      <c r="U64" s="151"/>
      <c r="V64" s="151"/>
      <c r="W64" s="151"/>
    </row>
    <row r="65" spans="1:27" ht="15" hidden="1" customHeight="1" thickBot="1" x14ac:dyDescent="0.25">
      <c r="A65" s="32"/>
      <c r="B65" s="106"/>
      <c r="C65" s="107"/>
      <c r="D65" s="108"/>
      <c r="E65" s="56"/>
      <c r="F65" s="57"/>
      <c r="G65" s="109"/>
      <c r="H65" s="57"/>
      <c r="I65" s="58"/>
      <c r="J65" s="58"/>
      <c r="K65" s="58"/>
      <c r="L65" s="58"/>
      <c r="M65" s="58"/>
      <c r="N65" s="58"/>
      <c r="O65" s="58"/>
      <c r="P65" s="58"/>
      <c r="Q65" s="81"/>
      <c r="R65" s="82"/>
      <c r="S65" s="95"/>
      <c r="T65" s="145"/>
      <c r="U65" s="151"/>
      <c r="V65" s="151"/>
      <c r="W65" s="151"/>
    </row>
    <row r="66" spans="1:27" ht="17.100000000000001" customHeight="1" thickBot="1" x14ac:dyDescent="0.3">
      <c r="A66" s="29"/>
      <c r="B66" s="141" t="s">
        <v>13</v>
      </c>
      <c r="C66" s="25">
        <f>SUM(C45:C63)</f>
        <v>13.05</v>
      </c>
      <c r="D66" s="25">
        <f>SUM(D45:D63)</f>
        <v>0</v>
      </c>
      <c r="E66" s="25"/>
      <c r="F66" s="25"/>
      <c r="G66" s="25">
        <f>SUM(G45:G63)</f>
        <v>0</v>
      </c>
      <c r="H66" s="25"/>
      <c r="I66" s="25">
        <f t="shared" ref="I66:Q66" si="39">SUM(I45:I63)</f>
        <v>0</v>
      </c>
      <c r="J66" s="25">
        <f t="shared" si="39"/>
        <v>0</v>
      </c>
      <c r="K66" s="25">
        <f t="shared" si="39"/>
        <v>0</v>
      </c>
      <c r="L66" s="25">
        <f t="shared" si="39"/>
        <v>0</v>
      </c>
      <c r="M66" s="25">
        <f t="shared" si="39"/>
        <v>0</v>
      </c>
      <c r="N66" s="25">
        <f t="shared" si="39"/>
        <v>0</v>
      </c>
      <c r="O66" s="25">
        <f t="shared" si="39"/>
        <v>0</v>
      </c>
      <c r="P66" s="25">
        <f t="shared" si="39"/>
        <v>0</v>
      </c>
      <c r="Q66" s="25">
        <f t="shared" si="39"/>
        <v>0</v>
      </c>
      <c r="R66" s="26">
        <f>SUM(R45:R63)</f>
        <v>0</v>
      </c>
      <c r="S66" s="95">
        <f>R66/C66</f>
        <v>0</v>
      </c>
      <c r="T66" s="145">
        <f t="shared" si="5"/>
        <v>0</v>
      </c>
      <c r="U66" s="151"/>
      <c r="V66" s="151"/>
      <c r="W66" s="151"/>
      <c r="Y66" s="128"/>
      <c r="AA66" s="87"/>
    </row>
    <row r="67" spans="1:27" ht="18.95" customHeight="1" thickBot="1" x14ac:dyDescent="0.3">
      <c r="A67" s="103"/>
      <c r="B67" s="104" t="s">
        <v>30</v>
      </c>
      <c r="C67" s="100">
        <f t="shared" ref="C67:Q67" si="40">C21+C27+C36+C43+C66</f>
        <v>23.25</v>
      </c>
      <c r="D67" s="100">
        <f t="shared" si="40"/>
        <v>0</v>
      </c>
      <c r="E67" s="100">
        <f t="shared" si="40"/>
        <v>0</v>
      </c>
      <c r="F67" s="100"/>
      <c r="G67" s="100">
        <f t="shared" si="40"/>
        <v>0</v>
      </c>
      <c r="H67" s="100"/>
      <c r="I67" s="100">
        <f t="shared" si="40"/>
        <v>0</v>
      </c>
      <c r="J67" s="100">
        <f t="shared" si="40"/>
        <v>0</v>
      </c>
      <c r="K67" s="100">
        <f t="shared" si="40"/>
        <v>0</v>
      </c>
      <c r="L67" s="100">
        <f t="shared" si="40"/>
        <v>0</v>
      </c>
      <c r="M67" s="100">
        <f t="shared" si="40"/>
        <v>0</v>
      </c>
      <c r="N67" s="100">
        <f t="shared" si="40"/>
        <v>0</v>
      </c>
      <c r="O67" s="100">
        <f t="shared" si="40"/>
        <v>0</v>
      </c>
      <c r="P67" s="100">
        <f t="shared" si="40"/>
        <v>0</v>
      </c>
      <c r="Q67" s="100">
        <f t="shared" si="40"/>
        <v>0</v>
      </c>
      <c r="R67" s="116">
        <f>R21+R27+R36+R43+R66</f>
        <v>0</v>
      </c>
      <c r="S67" s="95">
        <f>R67/C67</f>
        <v>0</v>
      </c>
      <c r="T67" s="145" t="e">
        <f t="shared" ref="T67" si="41">S67-$T$16</f>
        <v>#REF!</v>
      </c>
      <c r="U67" s="154"/>
      <c r="V67" s="154"/>
      <c r="W67" s="151"/>
      <c r="Y67" s="128"/>
    </row>
    <row r="68" spans="1:27" ht="18.95" customHeight="1" x14ac:dyDescent="0.2">
      <c r="A68" s="222" t="s">
        <v>108</v>
      </c>
      <c r="B68" s="223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9">
        <f>R67*12</f>
        <v>0</v>
      </c>
      <c r="S68" s="131"/>
      <c r="T68" s="145"/>
      <c r="U68" s="151"/>
      <c r="V68" s="151"/>
      <c r="W68" s="151"/>
    </row>
    <row r="69" spans="1:27" ht="20.45" hidden="1" customHeight="1" x14ac:dyDescent="0.2">
      <c r="A69" s="222" t="s">
        <v>105</v>
      </c>
      <c r="B69" s="223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30">
        <v>0</v>
      </c>
      <c r="S69" s="111"/>
      <c r="T69" s="145"/>
      <c r="U69" s="151"/>
      <c r="V69" s="151"/>
      <c r="W69" s="151"/>
    </row>
    <row r="70" spans="1:27" ht="18.95" customHeight="1" x14ac:dyDescent="0.2">
      <c r="A70" s="224" t="s">
        <v>109</v>
      </c>
      <c r="B70" s="224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9"/>
      <c r="S70" s="111"/>
      <c r="T70" s="145"/>
      <c r="U70" s="151"/>
      <c r="V70" s="151"/>
      <c r="W70" s="151"/>
    </row>
    <row r="71" spans="1:27" ht="18.600000000000001" customHeight="1" x14ac:dyDescent="0.2">
      <c r="A71" s="225" t="s">
        <v>82</v>
      </c>
      <c r="B71" s="226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125"/>
      <c r="S71" s="111"/>
      <c r="T71" s="146"/>
      <c r="U71" s="151"/>
      <c r="V71" s="151"/>
      <c r="W71" s="151"/>
    </row>
    <row r="72" spans="1:27" ht="22.5" customHeight="1" thickBot="1" x14ac:dyDescent="0.25">
      <c r="A72" s="227" t="s">
        <v>111</v>
      </c>
      <c r="B72" s="228"/>
      <c r="C72" s="102">
        <f>C67</f>
        <v>23.25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23">
        <f>R68+R69+R70+R71</f>
        <v>0</v>
      </c>
      <c r="S72" s="97"/>
      <c r="T72" s="147" t="e">
        <f>R72/R133*100</f>
        <v>#DIV/0!</v>
      </c>
      <c r="U72" s="155"/>
      <c r="V72" s="151"/>
      <c r="W72" s="156"/>
    </row>
    <row r="73" spans="1:27" ht="14.25" customHeight="1" x14ac:dyDescent="0.2">
      <c r="A73" s="229" t="s">
        <v>27</v>
      </c>
      <c r="B73" s="230"/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1"/>
      <c r="S73" s="105"/>
      <c r="U73" s="151"/>
      <c r="V73" s="151"/>
      <c r="W73" s="151"/>
    </row>
    <row r="74" spans="1:27" ht="17.100000000000001" customHeight="1" thickBot="1" x14ac:dyDescent="0.25">
      <c r="A74" s="232" t="s">
        <v>11</v>
      </c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4"/>
      <c r="S74" s="91"/>
      <c r="U74" s="151"/>
      <c r="V74" s="151"/>
      <c r="W74" s="151"/>
    </row>
    <row r="75" spans="1:27" ht="17.100000000000001" customHeight="1" thickBot="1" x14ac:dyDescent="0.25">
      <c r="A75" s="47">
        <v>10</v>
      </c>
      <c r="B75" s="48" t="s">
        <v>12</v>
      </c>
      <c r="C75" s="49">
        <v>1</v>
      </c>
      <c r="D75" s="50"/>
      <c r="E75" s="54"/>
      <c r="F75" s="54">
        <v>25</v>
      </c>
      <c r="G75" s="54"/>
      <c r="H75" s="55"/>
      <c r="I75" s="18"/>
      <c r="J75" s="51"/>
      <c r="K75" s="18"/>
      <c r="L75" s="66"/>
      <c r="M75" s="50"/>
      <c r="N75" s="50"/>
      <c r="O75" s="50"/>
      <c r="P75" s="18">
        <f>ROUND((K75+L75+M75+N75+O75)*15%,2)</f>
        <v>0</v>
      </c>
      <c r="Q75" s="73"/>
      <c r="R75" s="38">
        <f>K75+L75+M75+N75+O75+P75+Q75</f>
        <v>0</v>
      </c>
      <c r="S75" s="98">
        <f>R75/C75</f>
        <v>0</v>
      </c>
      <c r="T75" s="148" t="e">
        <f>S75-$T$16</f>
        <v>#REF!</v>
      </c>
      <c r="U75" s="153"/>
      <c r="V75" s="152"/>
      <c r="W75" s="152"/>
    </row>
    <row r="76" spans="1:27" ht="17.100000000000001" hidden="1" customHeight="1" thickBot="1" x14ac:dyDescent="0.25">
      <c r="A76" s="14">
        <v>21</v>
      </c>
      <c r="B76" s="39" t="s">
        <v>49</v>
      </c>
      <c r="C76" s="7"/>
      <c r="D76" s="5"/>
      <c r="E76" s="59"/>
      <c r="F76" s="59"/>
      <c r="G76" s="59"/>
      <c r="H76" s="43"/>
      <c r="I76" s="18">
        <f t="shared" ref="I76" si="42">ROUND(D76*H76,2)</f>
        <v>0</v>
      </c>
      <c r="J76" s="5"/>
      <c r="K76" s="18">
        <f t="shared" ref="K76" si="43">ROUND(J76*C76,2)</f>
        <v>0</v>
      </c>
      <c r="L76" s="118"/>
      <c r="M76" s="5"/>
      <c r="N76" s="5"/>
      <c r="O76" s="64"/>
      <c r="P76" s="18">
        <f>ROUND((K76+L76+M76+N76+O76)*15%,2)</f>
        <v>0</v>
      </c>
      <c r="Q76" s="72"/>
      <c r="R76" s="38">
        <f>K76+L76+M76+N76+O76+P76+Q76</f>
        <v>0</v>
      </c>
      <c r="S76" s="96" t="e">
        <f>R76/C76</f>
        <v>#DIV/0!</v>
      </c>
      <c r="T76" s="149" t="e">
        <f t="shared" ref="T76:T127" si="44">S76-$T$16</f>
        <v>#DIV/0!</v>
      </c>
      <c r="U76" s="153"/>
      <c r="V76" s="152"/>
      <c r="W76" s="152"/>
    </row>
    <row r="77" spans="1:27" ht="17.100000000000001" hidden="1" customHeight="1" thickBot="1" x14ac:dyDescent="0.25">
      <c r="A77" s="23"/>
      <c r="B77" s="9"/>
      <c r="C77" s="7"/>
      <c r="D77" s="5"/>
      <c r="E77" s="56">
        <v>0</v>
      </c>
      <c r="F77" s="56"/>
      <c r="G77" s="56"/>
      <c r="H77" s="57">
        <v>0</v>
      </c>
      <c r="I77" s="58">
        <f>D77*H77</f>
        <v>0</v>
      </c>
      <c r="J77" s="58">
        <f>I77+D77</f>
        <v>0</v>
      </c>
      <c r="K77" s="58">
        <f>J77*C77</f>
        <v>0</v>
      </c>
      <c r="L77" s="5"/>
      <c r="M77" s="5"/>
      <c r="N77" s="5"/>
      <c r="O77" s="5">
        <f t="shared" ref="O77" si="45">(K77+L77+M77+N77)*15%</f>
        <v>0</v>
      </c>
      <c r="P77" s="5"/>
      <c r="Q77" s="72"/>
      <c r="R77" s="38">
        <f t="shared" ref="R77" si="46">K77+L77+M77+N77+O77+P77+Q77</f>
        <v>0</v>
      </c>
      <c r="S77" s="96" t="e">
        <f>R77/C77</f>
        <v>#DIV/0!</v>
      </c>
      <c r="T77" s="149" t="e">
        <f t="shared" si="44"/>
        <v>#DIV/0!</v>
      </c>
      <c r="U77" s="153"/>
      <c r="V77" s="152"/>
      <c r="W77" s="152"/>
    </row>
    <row r="78" spans="1:27" ht="17.100000000000001" customHeight="1" thickBot="1" x14ac:dyDescent="0.3">
      <c r="A78" s="29"/>
      <c r="B78" s="141" t="s">
        <v>13</v>
      </c>
      <c r="C78" s="25">
        <f>SUM(C75:C77)</f>
        <v>1</v>
      </c>
      <c r="D78" s="25">
        <f t="shared" ref="D78:R78" si="47">SUM(D75:D77)</f>
        <v>0</v>
      </c>
      <c r="E78" s="25"/>
      <c r="F78" s="25"/>
      <c r="G78" s="25">
        <f t="shared" ref="G78" si="48">SUM(G75:G77)</f>
        <v>0</v>
      </c>
      <c r="H78" s="25"/>
      <c r="I78" s="25">
        <f t="shared" si="47"/>
        <v>0</v>
      </c>
      <c r="J78" s="25">
        <f t="shared" si="47"/>
        <v>0</v>
      </c>
      <c r="K78" s="25">
        <f t="shared" si="47"/>
        <v>0</v>
      </c>
      <c r="L78" s="25">
        <f t="shared" si="47"/>
        <v>0</v>
      </c>
      <c r="M78" s="25">
        <f t="shared" si="47"/>
        <v>0</v>
      </c>
      <c r="N78" s="25">
        <f t="shared" si="47"/>
        <v>0</v>
      </c>
      <c r="O78" s="25">
        <f t="shared" si="47"/>
        <v>0</v>
      </c>
      <c r="P78" s="25">
        <f t="shared" si="47"/>
        <v>0</v>
      </c>
      <c r="Q78" s="25">
        <f t="shared" si="47"/>
        <v>0</v>
      </c>
      <c r="R78" s="26">
        <f t="shared" si="47"/>
        <v>0</v>
      </c>
      <c r="S78" s="96">
        <f>R78/C78</f>
        <v>0</v>
      </c>
      <c r="T78" s="149" t="e">
        <f t="shared" si="44"/>
        <v>#REF!</v>
      </c>
      <c r="U78" s="153"/>
      <c r="V78" s="152"/>
      <c r="W78" s="152"/>
    </row>
    <row r="79" spans="1:27" ht="17.100000000000001" customHeight="1" thickBot="1" x14ac:dyDescent="0.25">
      <c r="A79" s="235" t="s">
        <v>18</v>
      </c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7"/>
      <c r="S79" s="96"/>
      <c r="T79" s="149"/>
      <c r="U79" s="153"/>
      <c r="V79" s="152"/>
      <c r="W79" s="152"/>
    </row>
    <row r="80" spans="1:27" ht="17.100000000000001" customHeight="1" thickBot="1" x14ac:dyDescent="0.25">
      <c r="A80" s="15">
        <v>11</v>
      </c>
      <c r="B80" s="39" t="s">
        <v>14</v>
      </c>
      <c r="C80" s="41">
        <v>1</v>
      </c>
      <c r="D80" s="41"/>
      <c r="E80" s="59"/>
      <c r="F80" s="59"/>
      <c r="G80" s="59"/>
      <c r="H80" s="43"/>
      <c r="I80" s="18"/>
      <c r="J80" s="5"/>
      <c r="K80" s="18"/>
      <c r="L80" s="8"/>
      <c r="M80" s="8"/>
      <c r="N80" s="41"/>
      <c r="O80" s="50"/>
      <c r="P80" s="18"/>
      <c r="Q80" s="72"/>
      <c r="R80" s="38"/>
      <c r="S80" s="96">
        <f t="shared" ref="S80:S85" si="49">R80/C80</f>
        <v>0</v>
      </c>
      <c r="T80" s="149" t="e">
        <f t="shared" si="44"/>
        <v>#REF!</v>
      </c>
      <c r="U80" s="153"/>
      <c r="V80" s="152"/>
      <c r="W80" s="152"/>
    </row>
    <row r="81" spans="1:25" ht="17.100000000000001" hidden="1" customHeight="1" x14ac:dyDescent="0.2">
      <c r="A81" s="15"/>
      <c r="B81" s="39" t="s">
        <v>45</v>
      </c>
      <c r="C81" s="41"/>
      <c r="D81" s="41"/>
      <c r="E81" s="59"/>
      <c r="F81" s="59"/>
      <c r="G81" s="59"/>
      <c r="H81" s="43"/>
      <c r="I81" s="18">
        <f t="shared" ref="I81:I82" si="50">ROUND(D81*H81,2)</f>
        <v>0</v>
      </c>
      <c r="J81" s="5"/>
      <c r="K81" s="18">
        <f t="shared" ref="K81:K82" si="51">ROUND(J81*C81,2)</f>
        <v>0</v>
      </c>
      <c r="L81" s="8"/>
      <c r="M81" s="8"/>
      <c r="N81" s="8"/>
      <c r="O81" s="5"/>
      <c r="P81" s="18">
        <f>ROUND((K81+L81+M81+N81+O81)*15%,2)</f>
        <v>0</v>
      </c>
      <c r="Q81" s="72"/>
      <c r="R81" s="38">
        <f>K81+L81+M81+N81+O81+P81+Q81</f>
        <v>0</v>
      </c>
      <c r="S81" s="96" t="e">
        <f t="shared" si="49"/>
        <v>#DIV/0!</v>
      </c>
      <c r="T81" s="149" t="e">
        <f t="shared" si="44"/>
        <v>#DIV/0!</v>
      </c>
      <c r="U81" s="153"/>
      <c r="V81" s="152"/>
      <c r="W81" s="152"/>
    </row>
    <row r="82" spans="1:25" ht="17.100000000000001" hidden="1" customHeight="1" thickBot="1" x14ac:dyDescent="0.25">
      <c r="A82" s="15">
        <v>23</v>
      </c>
      <c r="B82" s="9" t="s">
        <v>46</v>
      </c>
      <c r="C82" s="6"/>
      <c r="D82" s="5"/>
      <c r="E82" s="59"/>
      <c r="F82" s="59"/>
      <c r="G82" s="59"/>
      <c r="H82" s="43"/>
      <c r="I82" s="18">
        <f t="shared" si="50"/>
        <v>0</v>
      </c>
      <c r="J82" s="5"/>
      <c r="K82" s="18">
        <f t="shared" si="51"/>
        <v>0</v>
      </c>
      <c r="L82" s="5"/>
      <c r="M82" s="5"/>
      <c r="N82" s="5"/>
      <c r="O82" s="5"/>
      <c r="P82" s="18">
        <f>ROUND((K82+L82+M82+N82+O82)*15%,2)</f>
        <v>0</v>
      </c>
      <c r="Q82" s="72"/>
      <c r="R82" s="38">
        <f>K82+L82+M82+N82+O82+P82+Q82</f>
        <v>0</v>
      </c>
      <c r="S82" s="96" t="e">
        <f t="shared" si="49"/>
        <v>#DIV/0!</v>
      </c>
      <c r="T82" s="149" t="e">
        <f t="shared" si="44"/>
        <v>#DIV/0!</v>
      </c>
      <c r="U82" s="153"/>
      <c r="V82" s="152"/>
      <c r="W82" s="152"/>
    </row>
    <row r="83" spans="1:25" ht="17.100000000000001" hidden="1" customHeight="1" x14ac:dyDescent="0.2">
      <c r="A83" s="15"/>
      <c r="B83" s="9"/>
      <c r="C83" s="7"/>
      <c r="D83" s="5"/>
      <c r="E83" s="59">
        <v>0</v>
      </c>
      <c r="F83" s="59"/>
      <c r="G83" s="59"/>
      <c r="H83" s="43">
        <v>0</v>
      </c>
      <c r="I83" s="5">
        <f>D83*H83</f>
        <v>0</v>
      </c>
      <c r="J83" s="5">
        <f>I83+D83</f>
        <v>0</v>
      </c>
      <c r="K83" s="5">
        <f>J83*C83</f>
        <v>0</v>
      </c>
      <c r="L83" s="5"/>
      <c r="M83" s="5"/>
      <c r="N83" s="5"/>
      <c r="O83" s="5">
        <f>(K83+L83+M83+N83)*15%</f>
        <v>0</v>
      </c>
      <c r="P83" s="5"/>
      <c r="Q83" s="72"/>
      <c r="R83" s="38">
        <f t="shared" ref="R83:R84" si="52">K83+L83+M83+N83+O83+P83+Q83</f>
        <v>0</v>
      </c>
      <c r="S83" s="96" t="e">
        <f t="shared" si="49"/>
        <v>#DIV/0!</v>
      </c>
      <c r="T83" s="149" t="e">
        <f t="shared" si="44"/>
        <v>#DIV/0!</v>
      </c>
      <c r="U83" s="153"/>
      <c r="V83" s="152"/>
      <c r="W83" s="152"/>
    </row>
    <row r="84" spans="1:25" ht="17.100000000000001" hidden="1" customHeight="1" thickBot="1" x14ac:dyDescent="0.25">
      <c r="A84" s="15"/>
      <c r="B84" s="9"/>
      <c r="C84" s="7"/>
      <c r="D84" s="5"/>
      <c r="E84" s="59">
        <v>0</v>
      </c>
      <c r="F84" s="59"/>
      <c r="G84" s="59"/>
      <c r="H84" s="43">
        <v>0</v>
      </c>
      <c r="I84" s="5">
        <f>D84*H84</f>
        <v>0</v>
      </c>
      <c r="J84" s="5">
        <f>I84+D84</f>
        <v>0</v>
      </c>
      <c r="K84" s="5">
        <f>J84*C84</f>
        <v>0</v>
      </c>
      <c r="L84" s="5"/>
      <c r="M84" s="5"/>
      <c r="N84" s="5"/>
      <c r="O84" s="5">
        <f>(K84+L84+M84+N84)*15%</f>
        <v>0</v>
      </c>
      <c r="P84" s="5"/>
      <c r="Q84" s="72"/>
      <c r="R84" s="38">
        <f t="shared" si="52"/>
        <v>0</v>
      </c>
      <c r="S84" s="96" t="e">
        <f t="shared" si="49"/>
        <v>#DIV/0!</v>
      </c>
      <c r="T84" s="149" t="e">
        <f t="shared" si="44"/>
        <v>#DIV/0!</v>
      </c>
      <c r="U84" s="153"/>
      <c r="V84" s="152"/>
      <c r="W84" s="152"/>
    </row>
    <row r="85" spans="1:25" ht="17.100000000000001" customHeight="1" thickBot="1" x14ac:dyDescent="0.3">
      <c r="A85" s="29"/>
      <c r="B85" s="141" t="s">
        <v>13</v>
      </c>
      <c r="C85" s="25">
        <f>SUM(C80:C84)</f>
        <v>1</v>
      </c>
      <c r="D85" s="25">
        <f t="shared" ref="D85:R85" si="53">SUM(D80:D84)</f>
        <v>0</v>
      </c>
      <c r="E85" s="25"/>
      <c r="F85" s="25"/>
      <c r="G85" s="25">
        <f t="shared" ref="G85" si="54">SUM(G80:G84)</f>
        <v>0</v>
      </c>
      <c r="H85" s="25"/>
      <c r="I85" s="25">
        <f t="shared" si="53"/>
        <v>0</v>
      </c>
      <c r="J85" s="25">
        <f t="shared" si="53"/>
        <v>0</v>
      </c>
      <c r="K85" s="25">
        <f t="shared" si="53"/>
        <v>0</v>
      </c>
      <c r="L85" s="25">
        <f>SUM(L80:L84)</f>
        <v>0</v>
      </c>
      <c r="M85" s="25">
        <f t="shared" si="53"/>
        <v>0</v>
      </c>
      <c r="N85" s="25">
        <f t="shared" si="53"/>
        <v>0</v>
      </c>
      <c r="O85" s="25">
        <f t="shared" si="53"/>
        <v>0</v>
      </c>
      <c r="P85" s="25">
        <f t="shared" si="53"/>
        <v>0</v>
      </c>
      <c r="Q85" s="25">
        <f t="shared" si="53"/>
        <v>0</v>
      </c>
      <c r="R85" s="26">
        <f t="shared" si="53"/>
        <v>0</v>
      </c>
      <c r="S85" s="96">
        <f t="shared" si="49"/>
        <v>0</v>
      </c>
      <c r="T85" s="149" t="e">
        <f t="shared" si="44"/>
        <v>#REF!</v>
      </c>
      <c r="U85" s="153"/>
      <c r="V85" s="152"/>
      <c r="W85" s="152"/>
    </row>
    <row r="86" spans="1:25" ht="17.100000000000001" customHeight="1" thickBot="1" x14ac:dyDescent="0.25">
      <c r="A86" s="235" t="s">
        <v>15</v>
      </c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7"/>
      <c r="S86" s="96"/>
      <c r="T86" s="149"/>
      <c r="U86" s="153"/>
      <c r="V86" s="152"/>
      <c r="W86" s="152"/>
    </row>
    <row r="87" spans="1:25" ht="17.100000000000001" hidden="1" customHeight="1" x14ac:dyDescent="0.2">
      <c r="A87" s="15"/>
      <c r="B87" s="39" t="s">
        <v>47</v>
      </c>
      <c r="C87" s="41"/>
      <c r="D87" s="41"/>
      <c r="E87" s="59">
        <v>0</v>
      </c>
      <c r="F87" s="59"/>
      <c r="G87" s="59"/>
      <c r="H87" s="43">
        <v>0</v>
      </c>
      <c r="I87" s="5">
        <f t="shared" ref="I87:I97" si="55">D87*H87</f>
        <v>0</v>
      </c>
      <c r="J87" s="5">
        <f t="shared" ref="J87:J97" si="56">I87+D87</f>
        <v>0</v>
      </c>
      <c r="K87" s="51">
        <f>ROUND(J87*C87,2)</f>
        <v>0</v>
      </c>
      <c r="L87" s="66">
        <f>ROUND(K87*4%,2)</f>
        <v>0</v>
      </c>
      <c r="M87" s="69"/>
      <c r="N87" s="41"/>
      <c r="O87" s="50">
        <f>ROUND((K87+L87+M87+N87)*15%,2)</f>
        <v>0</v>
      </c>
      <c r="P87" s="5"/>
      <c r="Q87" s="72"/>
      <c r="R87" s="38">
        <f t="shared" ref="R87:R97" si="57">K87+L87+M87+N87+O87+P87+Q87</f>
        <v>0</v>
      </c>
      <c r="S87" s="96" t="e">
        <f t="shared" ref="S87:S98" si="58">R87/C87</f>
        <v>#DIV/0!</v>
      </c>
      <c r="T87" s="149" t="e">
        <f t="shared" si="44"/>
        <v>#DIV/0!</v>
      </c>
      <c r="U87" s="153"/>
      <c r="V87" s="152"/>
      <c r="W87" s="152"/>
    </row>
    <row r="88" spans="1:25" ht="17.100000000000001" hidden="1" customHeight="1" x14ac:dyDescent="0.2">
      <c r="A88" s="15"/>
      <c r="B88" s="39"/>
      <c r="C88" s="41"/>
      <c r="D88" s="41"/>
      <c r="E88" s="59">
        <v>0</v>
      </c>
      <c r="F88" s="59"/>
      <c r="G88" s="59"/>
      <c r="H88" s="43">
        <v>0</v>
      </c>
      <c r="I88" s="5">
        <f t="shared" si="55"/>
        <v>0</v>
      </c>
      <c r="J88" s="5">
        <f t="shared" si="56"/>
        <v>0</v>
      </c>
      <c r="K88" s="5">
        <f>J88*C88</f>
        <v>0</v>
      </c>
      <c r="L88" s="119">
        <f t="shared" ref="L88" si="59">ROUND(K88*4%,2)</f>
        <v>0</v>
      </c>
      <c r="M88" s="69"/>
      <c r="N88" s="41"/>
      <c r="O88" s="58">
        <f t="shared" ref="O88" si="60">ROUND((K88+L88+M88+N88)*15%,2)</f>
        <v>0</v>
      </c>
      <c r="P88" s="5"/>
      <c r="Q88" s="72"/>
      <c r="R88" s="38">
        <f t="shared" si="57"/>
        <v>0</v>
      </c>
      <c r="S88" s="96" t="e">
        <f t="shared" si="58"/>
        <v>#DIV/0!</v>
      </c>
      <c r="T88" s="149" t="e">
        <f t="shared" si="44"/>
        <v>#DIV/0!</v>
      </c>
      <c r="U88" s="153"/>
      <c r="V88" s="152"/>
      <c r="W88" s="152"/>
    </row>
    <row r="89" spans="1:25" ht="15.6" hidden="1" customHeight="1" x14ac:dyDescent="0.2">
      <c r="A89" s="15">
        <v>24</v>
      </c>
      <c r="B89" s="9" t="s">
        <v>48</v>
      </c>
      <c r="C89" s="6"/>
      <c r="D89" s="41"/>
      <c r="E89" s="59"/>
      <c r="F89" s="59"/>
      <c r="G89" s="59"/>
      <c r="H89" s="43"/>
      <c r="I89" s="18">
        <f t="shared" ref="I89:I90" si="61">ROUND(D89*H89,2)</f>
        <v>0</v>
      </c>
      <c r="J89" s="5"/>
      <c r="K89" s="18">
        <f t="shared" ref="K89:K93" si="62">ROUND(J89*C89,2)</f>
        <v>0</v>
      </c>
      <c r="L89" s="70"/>
      <c r="M89" s="70"/>
      <c r="N89" s="5"/>
      <c r="O89" s="5"/>
      <c r="P89" s="18">
        <f t="shared" ref="P89:P94" si="63">ROUND((K89+L89+M89+N89+O89)*15%,2)</f>
        <v>0</v>
      </c>
      <c r="Q89" s="72"/>
      <c r="R89" s="38">
        <f t="shared" ref="R89:R94" si="64">K89+L89+M89+N89+O89+P89+Q89</f>
        <v>0</v>
      </c>
      <c r="S89" s="96" t="e">
        <f t="shared" si="58"/>
        <v>#DIV/0!</v>
      </c>
      <c r="T89" s="149" t="e">
        <f t="shared" si="44"/>
        <v>#DIV/0!</v>
      </c>
      <c r="U89" s="153"/>
      <c r="V89" s="152"/>
      <c r="W89" s="152"/>
      <c r="Y89" s="87"/>
    </row>
    <row r="90" spans="1:25" ht="15" hidden="1" customHeight="1" x14ac:dyDescent="0.2">
      <c r="A90" s="15">
        <v>25</v>
      </c>
      <c r="B90" s="79" t="s">
        <v>86</v>
      </c>
      <c r="C90" s="7"/>
      <c r="D90" s="5"/>
      <c r="E90" s="59"/>
      <c r="F90" s="59"/>
      <c r="G90" s="59"/>
      <c r="H90" s="43"/>
      <c r="I90" s="18">
        <f t="shared" si="61"/>
        <v>0</v>
      </c>
      <c r="J90" s="5"/>
      <c r="K90" s="18">
        <f t="shared" si="62"/>
        <v>0</v>
      </c>
      <c r="L90" s="70"/>
      <c r="M90" s="70"/>
      <c r="N90" s="5"/>
      <c r="O90" s="5"/>
      <c r="P90" s="18">
        <f t="shared" si="63"/>
        <v>0</v>
      </c>
      <c r="Q90" s="72"/>
      <c r="R90" s="38">
        <f t="shared" si="64"/>
        <v>0</v>
      </c>
      <c r="S90" s="96" t="e">
        <f t="shared" si="58"/>
        <v>#DIV/0!</v>
      </c>
      <c r="T90" s="149" t="e">
        <f t="shared" si="44"/>
        <v>#DIV/0!</v>
      </c>
      <c r="U90" s="153"/>
      <c r="V90" s="152"/>
      <c r="W90" s="152"/>
    </row>
    <row r="91" spans="1:25" ht="17.100000000000001" customHeight="1" x14ac:dyDescent="0.2">
      <c r="A91" s="15">
        <v>12</v>
      </c>
      <c r="B91" s="79" t="s">
        <v>85</v>
      </c>
      <c r="C91" s="7">
        <v>2</v>
      </c>
      <c r="D91" s="5"/>
      <c r="E91" s="59"/>
      <c r="F91" s="59"/>
      <c r="G91" s="59"/>
      <c r="H91" s="43"/>
      <c r="I91" s="18"/>
      <c r="J91" s="5"/>
      <c r="K91" s="18"/>
      <c r="L91" s="70"/>
      <c r="M91" s="70"/>
      <c r="N91" s="5"/>
      <c r="O91" s="5"/>
      <c r="P91" s="18"/>
      <c r="Q91" s="72"/>
      <c r="R91" s="38"/>
      <c r="S91" s="96">
        <f t="shared" si="58"/>
        <v>0</v>
      </c>
      <c r="T91" s="149" t="e">
        <f t="shared" si="44"/>
        <v>#REF!</v>
      </c>
      <c r="U91" s="153"/>
      <c r="V91" s="152"/>
      <c r="W91" s="152"/>
      <c r="X91" s="87"/>
      <c r="Y91" s="87"/>
    </row>
    <row r="92" spans="1:25" ht="17.100000000000001" customHeight="1" x14ac:dyDescent="0.2">
      <c r="A92" s="15">
        <v>13</v>
      </c>
      <c r="B92" s="9" t="s">
        <v>50</v>
      </c>
      <c r="C92" s="7">
        <v>1</v>
      </c>
      <c r="D92" s="5"/>
      <c r="E92" s="59"/>
      <c r="F92" s="59"/>
      <c r="G92" s="59"/>
      <c r="H92" s="43"/>
      <c r="I92" s="18"/>
      <c r="J92" s="5"/>
      <c r="K92" s="18"/>
      <c r="L92" s="70"/>
      <c r="M92" s="70"/>
      <c r="N92" s="5"/>
      <c r="O92" s="5"/>
      <c r="P92" s="18"/>
      <c r="Q92" s="72"/>
      <c r="R92" s="38"/>
      <c r="S92" s="96">
        <f t="shared" si="58"/>
        <v>0</v>
      </c>
      <c r="T92" s="149" t="e">
        <f t="shared" si="44"/>
        <v>#REF!</v>
      </c>
      <c r="U92" s="153"/>
      <c r="V92" s="152"/>
      <c r="W92" s="152"/>
      <c r="X92" s="87"/>
    </row>
    <row r="93" spans="1:25" ht="17.100000000000001" hidden="1" customHeight="1" x14ac:dyDescent="0.2">
      <c r="A93" s="15">
        <v>28</v>
      </c>
      <c r="B93" s="9" t="s">
        <v>51</v>
      </c>
      <c r="C93" s="7"/>
      <c r="D93" s="5"/>
      <c r="E93" s="59"/>
      <c r="F93" s="59"/>
      <c r="G93" s="59"/>
      <c r="H93" s="43"/>
      <c r="I93" s="18"/>
      <c r="J93" s="5"/>
      <c r="K93" s="18"/>
      <c r="L93" s="118"/>
      <c r="M93" s="70"/>
      <c r="N93" s="5"/>
      <c r="O93" s="5"/>
      <c r="P93" s="18"/>
      <c r="Q93" s="72"/>
      <c r="R93" s="38"/>
      <c r="S93" s="96" t="e">
        <f t="shared" si="58"/>
        <v>#DIV/0!</v>
      </c>
      <c r="T93" s="149" t="e">
        <f t="shared" si="44"/>
        <v>#DIV/0!</v>
      </c>
      <c r="U93" s="153"/>
      <c r="V93" s="152"/>
      <c r="W93" s="152"/>
      <c r="X93" s="87"/>
    </row>
    <row r="94" spans="1:25" ht="17.100000000000001" customHeight="1" thickBot="1" x14ac:dyDescent="0.25">
      <c r="A94" s="15">
        <v>14</v>
      </c>
      <c r="B94" s="9" t="s">
        <v>52</v>
      </c>
      <c r="C94" s="7">
        <v>0.5</v>
      </c>
      <c r="D94" s="41"/>
      <c r="E94" s="59"/>
      <c r="F94" s="59"/>
      <c r="G94" s="59"/>
      <c r="H94" s="43"/>
      <c r="I94" s="18"/>
      <c r="J94" s="5"/>
      <c r="K94" s="18"/>
      <c r="L94" s="5"/>
      <c r="M94" s="5"/>
      <c r="N94" s="5"/>
      <c r="O94" s="64"/>
      <c r="P94" s="18"/>
      <c r="Q94" s="72"/>
      <c r="R94" s="38"/>
      <c r="S94" s="96">
        <f t="shared" si="58"/>
        <v>0</v>
      </c>
      <c r="T94" s="149" t="e">
        <f t="shared" si="44"/>
        <v>#REF!</v>
      </c>
      <c r="U94" s="153"/>
      <c r="V94" s="152"/>
      <c r="W94" s="152"/>
    </row>
    <row r="95" spans="1:25" ht="17.100000000000001" hidden="1" customHeight="1" x14ac:dyDescent="0.2">
      <c r="A95" s="15"/>
      <c r="B95" s="9"/>
      <c r="C95" s="7"/>
      <c r="D95" s="5"/>
      <c r="E95" s="59">
        <v>0</v>
      </c>
      <c r="F95" s="59"/>
      <c r="G95" s="59"/>
      <c r="H95" s="43">
        <v>0</v>
      </c>
      <c r="I95" s="5">
        <f t="shared" si="55"/>
        <v>0</v>
      </c>
      <c r="J95" s="5">
        <f t="shared" si="56"/>
        <v>0</v>
      </c>
      <c r="K95" s="5">
        <f>J95*C95</f>
        <v>0</v>
      </c>
      <c r="L95" s="5"/>
      <c r="M95" s="5"/>
      <c r="N95" s="5"/>
      <c r="O95" s="5">
        <f t="shared" ref="O95:O97" si="65">(K95+L95+M95+N95)*15%</f>
        <v>0</v>
      </c>
      <c r="P95" s="5"/>
      <c r="Q95" s="72"/>
      <c r="R95" s="120">
        <f t="shared" si="57"/>
        <v>0</v>
      </c>
      <c r="S95" s="96" t="e">
        <f t="shared" si="58"/>
        <v>#DIV/0!</v>
      </c>
      <c r="T95" s="149" t="e">
        <f t="shared" si="44"/>
        <v>#DIV/0!</v>
      </c>
      <c r="U95" s="153"/>
      <c r="V95" s="152"/>
      <c r="W95" s="152"/>
    </row>
    <row r="96" spans="1:25" ht="17.100000000000001" hidden="1" customHeight="1" x14ac:dyDescent="0.2">
      <c r="A96" s="15"/>
      <c r="B96" s="9"/>
      <c r="C96" s="7"/>
      <c r="D96" s="5"/>
      <c r="E96" s="59">
        <v>0</v>
      </c>
      <c r="F96" s="59"/>
      <c r="G96" s="59"/>
      <c r="H96" s="43">
        <v>0</v>
      </c>
      <c r="I96" s="5">
        <f t="shared" si="55"/>
        <v>0</v>
      </c>
      <c r="J96" s="5">
        <f t="shared" si="56"/>
        <v>0</v>
      </c>
      <c r="K96" s="5">
        <f>J96*C96</f>
        <v>0</v>
      </c>
      <c r="L96" s="5"/>
      <c r="M96" s="5"/>
      <c r="N96" s="5"/>
      <c r="O96" s="5">
        <f t="shared" si="65"/>
        <v>0</v>
      </c>
      <c r="P96" s="5"/>
      <c r="Q96" s="72"/>
      <c r="R96" s="120">
        <f t="shared" si="57"/>
        <v>0</v>
      </c>
      <c r="S96" s="96" t="e">
        <f t="shared" si="58"/>
        <v>#DIV/0!</v>
      </c>
      <c r="T96" s="149" t="e">
        <f t="shared" si="44"/>
        <v>#DIV/0!</v>
      </c>
      <c r="U96" s="153"/>
      <c r="V96" s="152"/>
      <c r="W96" s="152"/>
    </row>
    <row r="97" spans="1:23" ht="17.100000000000001" hidden="1" customHeight="1" thickBot="1" x14ac:dyDescent="0.25">
      <c r="A97" s="15"/>
      <c r="B97" s="9"/>
      <c r="C97" s="7"/>
      <c r="D97" s="5"/>
      <c r="E97" s="59">
        <v>0</v>
      </c>
      <c r="F97" s="59"/>
      <c r="G97" s="59"/>
      <c r="H97" s="43">
        <v>0</v>
      </c>
      <c r="I97" s="5">
        <f t="shared" si="55"/>
        <v>0</v>
      </c>
      <c r="J97" s="5">
        <f t="shared" si="56"/>
        <v>0</v>
      </c>
      <c r="K97" s="5">
        <f>J97*C97</f>
        <v>0</v>
      </c>
      <c r="L97" s="5"/>
      <c r="M97" s="5"/>
      <c r="N97" s="5"/>
      <c r="O97" s="5">
        <f t="shared" si="65"/>
        <v>0</v>
      </c>
      <c r="P97" s="5"/>
      <c r="Q97" s="72"/>
      <c r="R97" s="120">
        <f t="shared" si="57"/>
        <v>0</v>
      </c>
      <c r="S97" s="96" t="e">
        <f t="shared" si="58"/>
        <v>#DIV/0!</v>
      </c>
      <c r="T97" s="149" t="e">
        <f t="shared" si="44"/>
        <v>#DIV/0!</v>
      </c>
      <c r="U97" s="153"/>
      <c r="V97" s="152"/>
      <c r="W97" s="152"/>
    </row>
    <row r="98" spans="1:23" ht="17.100000000000001" customHeight="1" thickBot="1" x14ac:dyDescent="0.3">
      <c r="A98" s="29"/>
      <c r="B98" s="141" t="s">
        <v>13</v>
      </c>
      <c r="C98" s="25">
        <f>SUM(C87:C97)</f>
        <v>3.5</v>
      </c>
      <c r="D98" s="25">
        <f t="shared" ref="D98:Q98" si="66">SUM(D87:D97)</f>
        <v>0</v>
      </c>
      <c r="E98" s="25">
        <f t="shared" si="66"/>
        <v>0</v>
      </c>
      <c r="F98" s="25"/>
      <c r="G98" s="25">
        <f>SUM(G87:G97)</f>
        <v>0</v>
      </c>
      <c r="H98" s="25"/>
      <c r="I98" s="25">
        <v>0</v>
      </c>
      <c r="J98" s="25">
        <f t="shared" si="66"/>
        <v>0</v>
      </c>
      <c r="K98" s="25">
        <f t="shared" si="66"/>
        <v>0</v>
      </c>
      <c r="L98" s="25">
        <f t="shared" si="66"/>
        <v>0</v>
      </c>
      <c r="M98" s="25">
        <f t="shared" si="66"/>
        <v>0</v>
      </c>
      <c r="N98" s="25">
        <f t="shared" si="66"/>
        <v>0</v>
      </c>
      <c r="O98" s="25">
        <f t="shared" si="66"/>
        <v>0</v>
      </c>
      <c r="P98" s="25">
        <f t="shared" si="66"/>
        <v>0</v>
      </c>
      <c r="Q98" s="25">
        <f t="shared" si="66"/>
        <v>0</v>
      </c>
      <c r="R98" s="26">
        <f>SUM(R87:R97)</f>
        <v>0</v>
      </c>
      <c r="S98" s="96">
        <f t="shared" si="58"/>
        <v>0</v>
      </c>
      <c r="T98" s="149" t="e">
        <f t="shared" si="44"/>
        <v>#REF!</v>
      </c>
      <c r="U98" s="153"/>
      <c r="V98" s="152"/>
      <c r="W98" s="152"/>
    </row>
    <row r="99" spans="1:23" ht="17.100000000000001" customHeight="1" thickBot="1" x14ac:dyDescent="0.25">
      <c r="A99" s="219" t="s">
        <v>28</v>
      </c>
      <c r="B99" s="220"/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0"/>
      <c r="P99" s="220"/>
      <c r="Q99" s="220"/>
      <c r="R99" s="221"/>
      <c r="S99" s="96"/>
      <c r="T99" s="149"/>
      <c r="U99" s="153"/>
      <c r="V99" s="152"/>
      <c r="W99" s="152"/>
    </row>
    <row r="100" spans="1:23" ht="17.100000000000001" hidden="1" customHeight="1" x14ac:dyDescent="0.2">
      <c r="A100" s="15"/>
      <c r="B100" s="39" t="s">
        <v>53</v>
      </c>
      <c r="C100" s="41"/>
      <c r="D100" s="41"/>
      <c r="E100" s="59">
        <v>0</v>
      </c>
      <c r="F100" s="59"/>
      <c r="G100" s="59"/>
      <c r="H100" s="43">
        <v>0</v>
      </c>
      <c r="I100" s="5">
        <f t="shared" ref="I100:I120" si="67">D100*H100</f>
        <v>0</v>
      </c>
      <c r="J100" s="5">
        <f t="shared" ref="J100:J120" si="68">I100+D100</f>
        <v>0</v>
      </c>
      <c r="K100" s="5">
        <f>J100*C100</f>
        <v>0</v>
      </c>
      <c r="L100" s="41"/>
      <c r="M100" s="41"/>
      <c r="N100" s="41"/>
      <c r="O100" s="5">
        <f t="shared" ref="O100" si="69">(K100+L100+M100+N100)*15%</f>
        <v>0</v>
      </c>
      <c r="P100" s="5"/>
      <c r="Q100" s="72"/>
      <c r="R100" s="38">
        <f t="shared" ref="R100:R120" si="70">K100+L100+M100+N100+O100+P100+Q100</f>
        <v>0</v>
      </c>
      <c r="S100" s="96" t="e">
        <f t="shared" ref="S100:S121" si="71">R100/C100</f>
        <v>#DIV/0!</v>
      </c>
      <c r="T100" s="149" t="e">
        <f t="shared" si="44"/>
        <v>#DIV/0!</v>
      </c>
      <c r="U100" s="153"/>
      <c r="V100" s="152"/>
      <c r="W100" s="152"/>
    </row>
    <row r="101" spans="1:23" ht="17.100000000000001" customHeight="1" x14ac:dyDescent="0.2">
      <c r="A101" s="15">
        <v>15</v>
      </c>
      <c r="B101" s="39" t="s">
        <v>54</v>
      </c>
      <c r="C101" s="41">
        <v>0.5</v>
      </c>
      <c r="D101" s="5"/>
      <c r="E101" s="59"/>
      <c r="F101" s="59"/>
      <c r="G101" s="59"/>
      <c r="H101" s="43"/>
      <c r="I101" s="18"/>
      <c r="J101" s="5"/>
      <c r="K101" s="18"/>
      <c r="L101" s="66"/>
      <c r="M101" s="69"/>
      <c r="N101" s="41"/>
      <c r="O101" s="50"/>
      <c r="P101" s="18"/>
      <c r="Q101" s="72"/>
      <c r="R101" s="38"/>
      <c r="S101" s="96">
        <f t="shared" si="71"/>
        <v>0</v>
      </c>
      <c r="T101" s="149" t="e">
        <f t="shared" si="44"/>
        <v>#REF!</v>
      </c>
      <c r="U101" s="153"/>
      <c r="V101" s="152"/>
      <c r="W101" s="152"/>
    </row>
    <row r="102" spans="1:23" ht="17.100000000000001" hidden="1" customHeight="1" x14ac:dyDescent="0.2">
      <c r="A102" s="15"/>
      <c r="B102" s="9" t="s">
        <v>55</v>
      </c>
      <c r="C102" s="6"/>
      <c r="D102" s="5"/>
      <c r="E102" s="59"/>
      <c r="F102" s="59"/>
      <c r="G102" s="59"/>
      <c r="H102" s="43"/>
      <c r="I102" s="18"/>
      <c r="J102" s="5"/>
      <c r="K102" s="18"/>
      <c r="L102" s="70"/>
      <c r="M102" s="70"/>
      <c r="N102" s="5"/>
      <c r="O102" s="51"/>
      <c r="P102" s="18"/>
      <c r="Q102" s="72"/>
      <c r="R102" s="38"/>
      <c r="S102" s="96" t="e">
        <f t="shared" si="71"/>
        <v>#DIV/0!</v>
      </c>
      <c r="T102" s="149" t="e">
        <f t="shared" si="44"/>
        <v>#DIV/0!</v>
      </c>
      <c r="U102" s="153"/>
      <c r="V102" s="152"/>
      <c r="W102" s="152"/>
    </row>
    <row r="103" spans="1:23" ht="17.100000000000001" hidden="1" customHeight="1" x14ac:dyDescent="0.2">
      <c r="A103" s="15">
        <v>30</v>
      </c>
      <c r="B103" s="9" t="s">
        <v>56</v>
      </c>
      <c r="C103" s="7"/>
      <c r="D103" s="70"/>
      <c r="E103" s="59"/>
      <c r="F103" s="59"/>
      <c r="G103" s="59"/>
      <c r="H103" s="43"/>
      <c r="I103" s="18"/>
      <c r="J103" s="5"/>
      <c r="K103" s="18"/>
      <c r="L103" s="70"/>
      <c r="M103" s="70"/>
      <c r="N103" s="5"/>
      <c r="O103" s="5"/>
      <c r="P103" s="18"/>
      <c r="Q103" s="72"/>
      <c r="R103" s="38"/>
      <c r="S103" s="96" t="e">
        <f t="shared" si="71"/>
        <v>#DIV/0!</v>
      </c>
      <c r="T103" s="149" t="e">
        <f t="shared" si="44"/>
        <v>#DIV/0!</v>
      </c>
      <c r="U103" s="153"/>
      <c r="V103" s="152"/>
      <c r="W103" s="152"/>
    </row>
    <row r="104" spans="1:23" ht="17.100000000000001" customHeight="1" x14ac:dyDescent="0.2">
      <c r="A104" s="15">
        <v>16</v>
      </c>
      <c r="B104" s="9" t="s">
        <v>57</v>
      </c>
      <c r="C104" s="7">
        <v>1.75</v>
      </c>
      <c r="D104" s="70"/>
      <c r="E104" s="59"/>
      <c r="F104" s="59"/>
      <c r="G104" s="59"/>
      <c r="H104" s="43"/>
      <c r="I104" s="18"/>
      <c r="J104" s="5"/>
      <c r="K104" s="18"/>
      <c r="L104" s="70"/>
      <c r="M104" s="70"/>
      <c r="N104" s="5"/>
      <c r="O104" s="5"/>
      <c r="P104" s="18"/>
      <c r="Q104" s="72"/>
      <c r="R104" s="38"/>
      <c r="S104" s="96">
        <f t="shared" si="71"/>
        <v>0</v>
      </c>
      <c r="T104" s="149" t="e">
        <f t="shared" si="44"/>
        <v>#REF!</v>
      </c>
      <c r="U104" s="153"/>
      <c r="V104" s="152"/>
      <c r="W104" s="152"/>
    </row>
    <row r="105" spans="1:23" ht="19.149999999999999" customHeight="1" x14ac:dyDescent="0.2">
      <c r="A105" s="15">
        <v>17</v>
      </c>
      <c r="B105" s="9" t="s">
        <v>97</v>
      </c>
      <c r="C105" s="7">
        <v>0.25</v>
      </c>
      <c r="D105" s="70"/>
      <c r="E105" s="59"/>
      <c r="F105" s="59"/>
      <c r="G105" s="59"/>
      <c r="H105" s="43"/>
      <c r="I105" s="18"/>
      <c r="J105" s="5"/>
      <c r="K105" s="18"/>
      <c r="L105" s="70"/>
      <c r="M105" s="70"/>
      <c r="N105" s="5"/>
      <c r="O105" s="5"/>
      <c r="P105" s="18"/>
      <c r="Q105" s="72"/>
      <c r="R105" s="38"/>
      <c r="S105" s="96">
        <f t="shared" si="71"/>
        <v>0</v>
      </c>
      <c r="T105" s="149" t="e">
        <f t="shared" si="44"/>
        <v>#REF!</v>
      </c>
      <c r="U105" s="153"/>
      <c r="V105" s="152"/>
      <c r="W105" s="152"/>
    </row>
    <row r="106" spans="1:23" ht="17.100000000000001" hidden="1" customHeight="1" x14ac:dyDescent="0.2">
      <c r="A106" s="15"/>
      <c r="B106" s="9" t="s">
        <v>58</v>
      </c>
      <c r="C106" s="7"/>
      <c r="D106" s="5"/>
      <c r="E106" s="59"/>
      <c r="F106" s="59"/>
      <c r="G106" s="59"/>
      <c r="H106" s="43"/>
      <c r="I106" s="18"/>
      <c r="J106" s="5"/>
      <c r="K106" s="18"/>
      <c r="L106" s="70"/>
      <c r="M106" s="70"/>
      <c r="N106" s="5"/>
      <c r="O106" s="5"/>
      <c r="P106" s="18"/>
      <c r="Q106" s="72"/>
      <c r="R106" s="38"/>
      <c r="S106" s="96" t="e">
        <f t="shared" si="71"/>
        <v>#DIV/0!</v>
      </c>
      <c r="T106" s="149" t="e">
        <f t="shared" si="44"/>
        <v>#DIV/0!</v>
      </c>
      <c r="U106" s="153"/>
      <c r="V106" s="152"/>
      <c r="W106" s="152"/>
    </row>
    <row r="107" spans="1:23" ht="17.100000000000001" hidden="1" customHeight="1" x14ac:dyDescent="0.2">
      <c r="A107" s="15"/>
      <c r="B107" s="9" t="s">
        <v>59</v>
      </c>
      <c r="C107" s="7"/>
      <c r="D107" s="5"/>
      <c r="E107" s="59"/>
      <c r="F107" s="59"/>
      <c r="G107" s="59"/>
      <c r="H107" s="43"/>
      <c r="I107" s="18"/>
      <c r="J107" s="5"/>
      <c r="K107" s="18"/>
      <c r="L107" s="70"/>
      <c r="M107" s="70"/>
      <c r="N107" s="5"/>
      <c r="O107" s="5"/>
      <c r="P107" s="18"/>
      <c r="Q107" s="72"/>
      <c r="R107" s="38"/>
      <c r="S107" s="96" t="e">
        <f t="shared" si="71"/>
        <v>#DIV/0!</v>
      </c>
      <c r="T107" s="149" t="e">
        <f t="shared" si="44"/>
        <v>#DIV/0!</v>
      </c>
      <c r="U107" s="153"/>
      <c r="V107" s="152"/>
      <c r="W107" s="152"/>
    </row>
    <row r="108" spans="1:23" ht="17.100000000000001" hidden="1" customHeight="1" x14ac:dyDescent="0.2">
      <c r="A108" s="15"/>
      <c r="B108" s="9" t="s">
        <v>60</v>
      </c>
      <c r="C108" s="7"/>
      <c r="D108" s="5"/>
      <c r="E108" s="59"/>
      <c r="F108" s="59"/>
      <c r="G108" s="59"/>
      <c r="H108" s="43"/>
      <c r="I108" s="18"/>
      <c r="J108" s="5"/>
      <c r="K108" s="18"/>
      <c r="L108" s="70"/>
      <c r="M108" s="70"/>
      <c r="N108" s="5"/>
      <c r="O108" s="5"/>
      <c r="P108" s="18"/>
      <c r="Q108" s="72"/>
      <c r="R108" s="38"/>
      <c r="S108" s="96" t="e">
        <f t="shared" si="71"/>
        <v>#DIV/0!</v>
      </c>
      <c r="T108" s="149" t="e">
        <f t="shared" si="44"/>
        <v>#DIV/0!</v>
      </c>
      <c r="U108" s="153"/>
      <c r="V108" s="152"/>
      <c r="W108" s="152"/>
    </row>
    <row r="109" spans="1:23" ht="18" hidden="1" customHeight="1" x14ac:dyDescent="0.2">
      <c r="A109" s="15"/>
      <c r="B109" s="9" t="s">
        <v>61</v>
      </c>
      <c r="C109" s="7"/>
      <c r="D109" s="5"/>
      <c r="E109" s="59"/>
      <c r="F109" s="59"/>
      <c r="G109" s="59"/>
      <c r="H109" s="43"/>
      <c r="I109" s="18"/>
      <c r="J109" s="5"/>
      <c r="K109" s="18"/>
      <c r="L109" s="70"/>
      <c r="M109" s="70"/>
      <c r="N109" s="5"/>
      <c r="O109" s="5"/>
      <c r="P109" s="18"/>
      <c r="Q109" s="72"/>
      <c r="R109" s="38"/>
      <c r="S109" s="96" t="e">
        <f t="shared" si="71"/>
        <v>#DIV/0!</v>
      </c>
      <c r="T109" s="149" t="e">
        <f t="shared" si="44"/>
        <v>#DIV/0!</v>
      </c>
      <c r="U109" s="153"/>
      <c r="V109" s="152"/>
      <c r="W109" s="152"/>
    </row>
    <row r="110" spans="1:23" ht="29.25" customHeight="1" x14ac:dyDescent="0.2">
      <c r="A110" s="15">
        <v>18</v>
      </c>
      <c r="B110" s="160" t="s">
        <v>98</v>
      </c>
      <c r="C110" s="7">
        <v>0.25</v>
      </c>
      <c r="D110" s="5"/>
      <c r="E110" s="59"/>
      <c r="F110" s="59"/>
      <c r="G110" s="59"/>
      <c r="H110" s="43"/>
      <c r="I110" s="18"/>
      <c r="J110" s="5"/>
      <c r="K110" s="18"/>
      <c r="L110" s="70"/>
      <c r="M110" s="70"/>
      <c r="N110" s="5"/>
      <c r="O110" s="5"/>
      <c r="P110" s="18"/>
      <c r="Q110" s="72"/>
      <c r="R110" s="38"/>
      <c r="S110" s="96">
        <f t="shared" si="71"/>
        <v>0</v>
      </c>
      <c r="T110" s="149" t="e">
        <f t="shared" si="44"/>
        <v>#REF!</v>
      </c>
      <c r="U110" s="153"/>
      <c r="V110" s="152"/>
      <c r="W110" s="152"/>
    </row>
    <row r="111" spans="1:23" ht="17.100000000000001" customHeight="1" x14ac:dyDescent="0.2">
      <c r="A111" s="15">
        <v>19</v>
      </c>
      <c r="B111" s="9" t="s">
        <v>63</v>
      </c>
      <c r="C111" s="7">
        <v>3</v>
      </c>
      <c r="D111" s="5"/>
      <c r="E111" s="59"/>
      <c r="F111" s="59"/>
      <c r="G111" s="59"/>
      <c r="H111" s="43"/>
      <c r="I111" s="18"/>
      <c r="J111" s="5"/>
      <c r="K111" s="18"/>
      <c r="L111" s="70"/>
      <c r="M111" s="70"/>
      <c r="N111" s="5"/>
      <c r="O111" s="5"/>
      <c r="P111" s="18"/>
      <c r="Q111" s="72"/>
      <c r="R111" s="38"/>
      <c r="S111" s="96">
        <f t="shared" si="71"/>
        <v>0</v>
      </c>
      <c r="T111" s="149" t="e">
        <f t="shared" si="44"/>
        <v>#REF!</v>
      </c>
      <c r="U111" s="153"/>
      <c r="V111" s="152"/>
      <c r="W111" s="152"/>
    </row>
    <row r="112" spans="1:23" ht="17.100000000000001" hidden="1" customHeight="1" x14ac:dyDescent="0.2">
      <c r="A112" s="15"/>
      <c r="B112" s="9" t="s">
        <v>64</v>
      </c>
      <c r="C112" s="7"/>
      <c r="D112" s="5"/>
      <c r="E112" s="59"/>
      <c r="F112" s="59"/>
      <c r="G112" s="59"/>
      <c r="H112" s="43"/>
      <c r="I112" s="18"/>
      <c r="J112" s="5"/>
      <c r="K112" s="18"/>
      <c r="L112" s="70"/>
      <c r="M112" s="70"/>
      <c r="N112" s="5"/>
      <c r="O112" s="5"/>
      <c r="P112" s="18"/>
      <c r="Q112" s="72"/>
      <c r="R112" s="38"/>
      <c r="S112" s="96" t="e">
        <f t="shared" si="71"/>
        <v>#DIV/0!</v>
      </c>
      <c r="T112" s="149" t="e">
        <f t="shared" si="44"/>
        <v>#DIV/0!</v>
      </c>
      <c r="U112" s="153"/>
      <c r="V112" s="152"/>
      <c r="W112" s="152"/>
    </row>
    <row r="113" spans="1:27" ht="17.100000000000001" customHeight="1" x14ac:dyDescent="0.2">
      <c r="A113" s="15">
        <v>20</v>
      </c>
      <c r="B113" s="9" t="s">
        <v>62</v>
      </c>
      <c r="C113" s="7">
        <v>1.5</v>
      </c>
      <c r="D113" s="5"/>
      <c r="E113" s="59"/>
      <c r="F113" s="59"/>
      <c r="G113" s="59"/>
      <c r="H113" s="43"/>
      <c r="I113" s="18"/>
      <c r="J113" s="5"/>
      <c r="K113" s="18"/>
      <c r="L113" s="70"/>
      <c r="M113" s="70"/>
      <c r="N113" s="5"/>
      <c r="O113" s="5"/>
      <c r="P113" s="18"/>
      <c r="Q113" s="72"/>
      <c r="R113" s="38"/>
      <c r="S113" s="96">
        <f t="shared" si="71"/>
        <v>0</v>
      </c>
      <c r="T113" s="149" t="e">
        <f t="shared" si="44"/>
        <v>#REF!</v>
      </c>
      <c r="U113" s="153"/>
      <c r="V113" s="152"/>
      <c r="W113" s="152"/>
    </row>
    <row r="114" spans="1:27" ht="17.100000000000001" customHeight="1" thickBot="1" x14ac:dyDescent="0.25">
      <c r="A114" s="15">
        <v>21</v>
      </c>
      <c r="B114" s="79" t="s">
        <v>77</v>
      </c>
      <c r="C114" s="7">
        <v>2</v>
      </c>
      <c r="D114" s="5"/>
      <c r="E114" s="59"/>
      <c r="F114" s="59"/>
      <c r="G114" s="59"/>
      <c r="H114" s="43"/>
      <c r="I114" s="18"/>
      <c r="J114" s="5"/>
      <c r="K114" s="18"/>
      <c r="L114" s="70"/>
      <c r="M114" s="70"/>
      <c r="N114" s="5"/>
      <c r="O114" s="64"/>
      <c r="P114" s="18"/>
      <c r="Q114" s="72"/>
      <c r="R114" s="38"/>
      <c r="S114" s="96">
        <f t="shared" si="71"/>
        <v>0</v>
      </c>
      <c r="T114" s="149" t="e">
        <f t="shared" si="44"/>
        <v>#REF!</v>
      </c>
      <c r="U114" s="153"/>
      <c r="V114" s="152"/>
      <c r="W114" s="152"/>
    </row>
    <row r="115" spans="1:27" ht="17.100000000000001" hidden="1" customHeight="1" x14ac:dyDescent="0.2">
      <c r="A115" s="15"/>
      <c r="B115" s="9"/>
      <c r="C115" s="7"/>
      <c r="D115" s="5"/>
      <c r="E115" s="59">
        <v>0</v>
      </c>
      <c r="F115" s="59"/>
      <c r="G115" s="59"/>
      <c r="H115" s="43">
        <v>0</v>
      </c>
      <c r="I115" s="5">
        <f t="shared" si="67"/>
        <v>0</v>
      </c>
      <c r="J115" s="5">
        <f t="shared" si="68"/>
        <v>0</v>
      </c>
      <c r="K115" s="5">
        <f t="shared" ref="K115:K120" si="72">J115*C115</f>
        <v>0</v>
      </c>
      <c r="L115" s="5"/>
      <c r="M115" s="5"/>
      <c r="N115" s="5"/>
      <c r="O115" s="5">
        <f t="shared" ref="O115:O120" si="73">(K115+L115+M115+N115)*15%</f>
        <v>0</v>
      </c>
      <c r="P115" s="5"/>
      <c r="Q115" s="72"/>
      <c r="R115" s="38">
        <f t="shared" si="70"/>
        <v>0</v>
      </c>
      <c r="S115" s="96" t="e">
        <f t="shared" si="71"/>
        <v>#DIV/0!</v>
      </c>
      <c r="T115" s="149" t="e">
        <f t="shared" si="44"/>
        <v>#DIV/0!</v>
      </c>
      <c r="U115" s="151"/>
      <c r="V115" s="152"/>
      <c r="W115" s="151"/>
    </row>
    <row r="116" spans="1:27" ht="17.100000000000001" hidden="1" customHeight="1" x14ac:dyDescent="0.2">
      <c r="A116" s="15"/>
      <c r="B116" s="9"/>
      <c r="C116" s="7"/>
      <c r="D116" s="5"/>
      <c r="E116" s="59">
        <v>0</v>
      </c>
      <c r="F116" s="59"/>
      <c r="G116" s="59"/>
      <c r="H116" s="43">
        <v>0</v>
      </c>
      <c r="I116" s="5">
        <f t="shared" si="67"/>
        <v>0</v>
      </c>
      <c r="J116" s="5">
        <f t="shared" si="68"/>
        <v>0</v>
      </c>
      <c r="K116" s="5">
        <f t="shared" si="72"/>
        <v>0</v>
      </c>
      <c r="L116" s="5"/>
      <c r="M116" s="5"/>
      <c r="N116" s="5"/>
      <c r="O116" s="5">
        <f t="shared" si="73"/>
        <v>0</v>
      </c>
      <c r="P116" s="5"/>
      <c r="Q116" s="72"/>
      <c r="R116" s="38">
        <f t="shared" si="70"/>
        <v>0</v>
      </c>
      <c r="S116" s="96" t="e">
        <f t="shared" si="71"/>
        <v>#DIV/0!</v>
      </c>
      <c r="T116" s="149" t="e">
        <f t="shared" si="44"/>
        <v>#DIV/0!</v>
      </c>
      <c r="U116" s="151"/>
      <c r="V116" s="152"/>
      <c r="W116" s="151"/>
    </row>
    <row r="117" spans="1:27" ht="17.100000000000001" hidden="1" customHeight="1" x14ac:dyDescent="0.2">
      <c r="A117" s="15"/>
      <c r="B117" s="9"/>
      <c r="C117" s="7"/>
      <c r="D117" s="5"/>
      <c r="E117" s="59">
        <v>0</v>
      </c>
      <c r="F117" s="59"/>
      <c r="G117" s="59"/>
      <c r="H117" s="43">
        <v>0</v>
      </c>
      <c r="I117" s="5">
        <f t="shared" si="67"/>
        <v>0</v>
      </c>
      <c r="J117" s="5">
        <f t="shared" si="68"/>
        <v>0</v>
      </c>
      <c r="K117" s="5">
        <f t="shared" si="72"/>
        <v>0</v>
      </c>
      <c r="L117" s="5"/>
      <c r="M117" s="5"/>
      <c r="N117" s="5"/>
      <c r="O117" s="5">
        <f t="shared" si="73"/>
        <v>0</v>
      </c>
      <c r="P117" s="5"/>
      <c r="Q117" s="72"/>
      <c r="R117" s="38">
        <f t="shared" si="70"/>
        <v>0</v>
      </c>
      <c r="S117" s="96" t="e">
        <f t="shared" si="71"/>
        <v>#DIV/0!</v>
      </c>
      <c r="T117" s="149" t="e">
        <f t="shared" si="44"/>
        <v>#DIV/0!</v>
      </c>
      <c r="U117" s="151"/>
      <c r="V117" s="152"/>
      <c r="W117" s="151"/>
    </row>
    <row r="118" spans="1:27" ht="17.100000000000001" hidden="1" customHeight="1" x14ac:dyDescent="0.2">
      <c r="A118" s="15"/>
      <c r="B118" s="9"/>
      <c r="C118" s="7"/>
      <c r="D118" s="5"/>
      <c r="E118" s="59">
        <v>0</v>
      </c>
      <c r="F118" s="59"/>
      <c r="G118" s="59"/>
      <c r="H118" s="43">
        <v>0</v>
      </c>
      <c r="I118" s="5">
        <f t="shared" si="67"/>
        <v>0</v>
      </c>
      <c r="J118" s="5">
        <f t="shared" si="68"/>
        <v>0</v>
      </c>
      <c r="K118" s="5">
        <f t="shared" si="72"/>
        <v>0</v>
      </c>
      <c r="L118" s="5"/>
      <c r="M118" s="5"/>
      <c r="N118" s="5"/>
      <c r="O118" s="5">
        <f t="shared" si="73"/>
        <v>0</v>
      </c>
      <c r="P118" s="5"/>
      <c r="Q118" s="72"/>
      <c r="R118" s="38">
        <f t="shared" si="70"/>
        <v>0</v>
      </c>
      <c r="S118" s="96" t="e">
        <f t="shared" si="71"/>
        <v>#DIV/0!</v>
      </c>
      <c r="T118" s="149" t="e">
        <f t="shared" si="44"/>
        <v>#DIV/0!</v>
      </c>
      <c r="U118" s="151"/>
      <c r="V118" s="152"/>
      <c r="W118" s="151"/>
    </row>
    <row r="119" spans="1:27" ht="17.100000000000001" hidden="1" customHeight="1" x14ac:dyDescent="0.2">
      <c r="A119" s="15"/>
      <c r="B119" s="9"/>
      <c r="C119" s="7"/>
      <c r="D119" s="5"/>
      <c r="E119" s="59">
        <v>0</v>
      </c>
      <c r="F119" s="59"/>
      <c r="G119" s="59"/>
      <c r="H119" s="43">
        <v>0</v>
      </c>
      <c r="I119" s="5">
        <f t="shared" si="67"/>
        <v>0</v>
      </c>
      <c r="J119" s="5">
        <f t="shared" si="68"/>
        <v>0</v>
      </c>
      <c r="K119" s="5">
        <f t="shared" si="72"/>
        <v>0</v>
      </c>
      <c r="L119" s="5"/>
      <c r="M119" s="5"/>
      <c r="N119" s="5"/>
      <c r="O119" s="5">
        <f t="shared" si="73"/>
        <v>0</v>
      </c>
      <c r="P119" s="5"/>
      <c r="Q119" s="72"/>
      <c r="R119" s="38">
        <f t="shared" si="70"/>
        <v>0</v>
      </c>
      <c r="S119" s="96" t="e">
        <f t="shared" si="71"/>
        <v>#DIV/0!</v>
      </c>
      <c r="T119" s="149" t="e">
        <f t="shared" si="44"/>
        <v>#DIV/0!</v>
      </c>
      <c r="U119" s="151"/>
      <c r="V119" s="152"/>
      <c r="W119" s="151"/>
    </row>
    <row r="120" spans="1:27" ht="17.100000000000001" hidden="1" customHeight="1" thickBot="1" x14ac:dyDescent="0.25">
      <c r="A120" s="15"/>
      <c r="B120" s="9"/>
      <c r="C120" s="7"/>
      <c r="D120" s="5"/>
      <c r="E120" s="59">
        <v>0</v>
      </c>
      <c r="F120" s="59"/>
      <c r="G120" s="59"/>
      <c r="H120" s="43">
        <v>0</v>
      </c>
      <c r="I120" s="5">
        <f t="shared" si="67"/>
        <v>0</v>
      </c>
      <c r="J120" s="5">
        <f t="shared" si="68"/>
        <v>0</v>
      </c>
      <c r="K120" s="5">
        <f t="shared" si="72"/>
        <v>0</v>
      </c>
      <c r="L120" s="5"/>
      <c r="M120" s="5"/>
      <c r="N120" s="5"/>
      <c r="O120" s="5">
        <f t="shared" si="73"/>
        <v>0</v>
      </c>
      <c r="P120" s="5"/>
      <c r="Q120" s="72"/>
      <c r="R120" s="38">
        <f t="shared" si="70"/>
        <v>0</v>
      </c>
      <c r="S120" s="96" t="e">
        <f t="shared" si="71"/>
        <v>#DIV/0!</v>
      </c>
      <c r="T120" s="149" t="e">
        <f t="shared" si="44"/>
        <v>#DIV/0!</v>
      </c>
      <c r="U120" s="151"/>
      <c r="V120" s="152"/>
      <c r="W120" s="151"/>
    </row>
    <row r="121" spans="1:27" ht="17.100000000000001" customHeight="1" thickBot="1" x14ac:dyDescent="0.3">
      <c r="A121" s="29"/>
      <c r="B121" s="141" t="s">
        <v>13</v>
      </c>
      <c r="C121" s="25">
        <f>SUM(C100:C120)</f>
        <v>9.25</v>
      </c>
      <c r="D121" s="25">
        <f>SUM(D100:D120)</f>
        <v>0</v>
      </c>
      <c r="E121" s="25">
        <f t="shared" ref="E121:R121" si="74">SUM(E100:E120)</f>
        <v>0</v>
      </c>
      <c r="F121" s="25"/>
      <c r="G121" s="25">
        <f t="shared" ref="G121" si="75">SUM(G100:G120)</f>
        <v>0</v>
      </c>
      <c r="H121" s="25"/>
      <c r="I121" s="25">
        <v>0</v>
      </c>
      <c r="J121" s="25">
        <f t="shared" si="74"/>
        <v>0</v>
      </c>
      <c r="K121" s="25">
        <f t="shared" si="74"/>
        <v>0</v>
      </c>
      <c r="L121" s="25">
        <f t="shared" si="74"/>
        <v>0</v>
      </c>
      <c r="M121" s="25">
        <f t="shared" si="74"/>
        <v>0</v>
      </c>
      <c r="N121" s="25">
        <f t="shared" si="74"/>
        <v>0</v>
      </c>
      <c r="O121" s="25">
        <f t="shared" si="74"/>
        <v>0</v>
      </c>
      <c r="P121" s="25">
        <f t="shared" si="74"/>
        <v>0</v>
      </c>
      <c r="Q121" s="25">
        <f t="shared" si="74"/>
        <v>0</v>
      </c>
      <c r="R121" s="26">
        <f t="shared" si="74"/>
        <v>0</v>
      </c>
      <c r="S121" s="96">
        <f t="shared" si="71"/>
        <v>0</v>
      </c>
      <c r="T121" s="149" t="e">
        <f t="shared" si="44"/>
        <v>#REF!</v>
      </c>
      <c r="U121" s="151"/>
      <c r="V121" s="151"/>
      <c r="W121" s="151"/>
    </row>
    <row r="122" spans="1:27" s="62" customFormat="1" ht="17.100000000000001" hidden="1" customHeight="1" thickBot="1" x14ac:dyDescent="0.25">
      <c r="A122" s="235" t="s">
        <v>70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7"/>
      <c r="S122" s="96"/>
      <c r="T122" s="149"/>
      <c r="U122" s="151"/>
      <c r="V122" s="151"/>
      <c r="W122" s="151"/>
    </row>
    <row r="123" spans="1:27" s="62" customFormat="1" ht="17.100000000000001" hidden="1" customHeight="1" thickBot="1" x14ac:dyDescent="0.25">
      <c r="A123" s="15">
        <v>37</v>
      </c>
      <c r="B123" s="39" t="s">
        <v>44</v>
      </c>
      <c r="C123" s="7"/>
      <c r="D123" s="41"/>
      <c r="E123" s="59"/>
      <c r="F123" s="59"/>
      <c r="G123" s="59"/>
      <c r="H123" s="43"/>
      <c r="I123" s="18">
        <f>ROUND(D123*H123,2)</f>
        <v>0</v>
      </c>
      <c r="J123" s="5"/>
      <c r="K123" s="18">
        <f>ROUND(J123*C123,2)</f>
        <v>0</v>
      </c>
      <c r="L123" s="8"/>
      <c r="M123" s="8"/>
      <c r="N123" s="69"/>
      <c r="O123" s="50"/>
      <c r="P123" s="18">
        <f>ROUND((K123+L123+M123+N123+O123)*15%,2)</f>
        <v>0</v>
      </c>
      <c r="Q123" s="72"/>
      <c r="R123" s="38">
        <f>K123+L123+M123+N123+O123+P123+Q123</f>
        <v>0</v>
      </c>
      <c r="S123" s="96" t="e">
        <f>R123/C123</f>
        <v>#DIV/0!</v>
      </c>
      <c r="T123" s="149" t="e">
        <f t="shared" si="44"/>
        <v>#DIV/0!</v>
      </c>
      <c r="U123" s="153"/>
      <c r="V123" s="152"/>
      <c r="W123" s="152"/>
    </row>
    <row r="124" spans="1:27" s="62" customFormat="1" ht="16.899999999999999" hidden="1" customHeight="1" thickBot="1" x14ac:dyDescent="0.25">
      <c r="A124" s="15">
        <v>38</v>
      </c>
      <c r="B124" s="39" t="s">
        <v>44</v>
      </c>
      <c r="C124" s="7"/>
      <c r="D124" s="41"/>
      <c r="E124" s="59"/>
      <c r="F124" s="59"/>
      <c r="G124" s="59"/>
      <c r="H124" s="43"/>
      <c r="I124" s="5"/>
      <c r="J124" s="5"/>
      <c r="K124" s="5"/>
      <c r="L124" s="8"/>
      <c r="M124" s="8"/>
      <c r="N124" s="41"/>
      <c r="O124" s="5"/>
      <c r="P124" s="18"/>
      <c r="Q124" s="72"/>
      <c r="R124" s="89"/>
      <c r="S124" s="96" t="e">
        <f>R124/C124</f>
        <v>#DIV/0!</v>
      </c>
      <c r="T124" s="149" t="e">
        <f t="shared" si="44"/>
        <v>#DIV/0!</v>
      </c>
      <c r="U124" s="153"/>
      <c r="V124" s="152"/>
      <c r="W124" s="152"/>
      <c r="Y124" s="62">
        <f>I124*C124</f>
        <v>0</v>
      </c>
      <c r="AA124" s="115">
        <f>K124-Y124</f>
        <v>0</v>
      </c>
    </row>
    <row r="125" spans="1:27" s="62" customFormat="1" ht="17.100000000000001" hidden="1" customHeight="1" thickBot="1" x14ac:dyDescent="0.25">
      <c r="A125" s="15"/>
      <c r="B125" s="9"/>
      <c r="C125" s="6"/>
      <c r="D125" s="5"/>
      <c r="E125" s="59">
        <v>0</v>
      </c>
      <c r="F125" s="59"/>
      <c r="G125" s="59"/>
      <c r="H125" s="43">
        <v>0</v>
      </c>
      <c r="I125" s="5">
        <f>D125*H125</f>
        <v>0</v>
      </c>
      <c r="J125" s="5">
        <f>I125+D125</f>
        <v>0</v>
      </c>
      <c r="K125" s="5">
        <f>J125*C125</f>
        <v>0</v>
      </c>
      <c r="L125" s="5"/>
      <c r="M125" s="5"/>
      <c r="N125" s="5"/>
      <c r="O125" s="5">
        <f>(K125+L125+M125+N125)*15%</f>
        <v>0</v>
      </c>
      <c r="P125" s="5"/>
      <c r="Q125" s="72"/>
      <c r="R125" s="38">
        <f t="shared" ref="R125" si="76">K125+L125+M125+N125+O125+P125+Q125</f>
        <v>0</v>
      </c>
      <c r="S125" s="96" t="e">
        <f>R125/C125</f>
        <v>#DIV/0!</v>
      </c>
      <c r="T125" s="149" t="e">
        <f t="shared" si="44"/>
        <v>#DIV/0!</v>
      </c>
      <c r="U125" s="151"/>
      <c r="V125" s="151"/>
      <c r="W125" s="152"/>
    </row>
    <row r="126" spans="1:27" s="62" customFormat="1" ht="17.100000000000001" hidden="1" customHeight="1" thickBot="1" x14ac:dyDescent="0.3">
      <c r="A126" s="29"/>
      <c r="B126" s="141" t="s">
        <v>13</v>
      </c>
      <c r="C126" s="25">
        <f>SUM(C123:C125)</f>
        <v>0</v>
      </c>
      <c r="D126" s="25">
        <f>SUM(D123:D125)</f>
        <v>0</v>
      </c>
      <c r="E126" s="25"/>
      <c r="F126" s="25"/>
      <c r="G126" s="25">
        <f>SUM(G123:G125)</f>
        <v>0</v>
      </c>
      <c r="H126" s="25"/>
      <c r="I126" s="25">
        <f>SUM(I123:I125)</f>
        <v>0</v>
      </c>
      <c r="J126" s="25">
        <f t="shared" ref="J126:R126" si="77">SUM(J123:J125)</f>
        <v>0</v>
      </c>
      <c r="K126" s="25">
        <f t="shared" si="77"/>
        <v>0</v>
      </c>
      <c r="L126" s="25">
        <f t="shared" si="77"/>
        <v>0</v>
      </c>
      <c r="M126" s="25">
        <f t="shared" si="77"/>
        <v>0</v>
      </c>
      <c r="N126" s="25">
        <f t="shared" si="77"/>
        <v>0</v>
      </c>
      <c r="O126" s="25">
        <f t="shared" si="77"/>
        <v>0</v>
      </c>
      <c r="P126" s="25">
        <f t="shared" si="77"/>
        <v>0</v>
      </c>
      <c r="Q126" s="25">
        <f t="shared" si="77"/>
        <v>0</v>
      </c>
      <c r="R126" s="26">
        <f t="shared" si="77"/>
        <v>0</v>
      </c>
      <c r="S126" s="96" t="e">
        <f>R126/C126</f>
        <v>#DIV/0!</v>
      </c>
      <c r="T126" s="149" t="e">
        <f t="shared" si="44"/>
        <v>#DIV/0!</v>
      </c>
      <c r="U126" s="151"/>
      <c r="V126" s="151"/>
      <c r="W126" s="152"/>
    </row>
    <row r="127" spans="1:27" ht="17.100000000000001" customHeight="1" thickBot="1" x14ac:dyDescent="0.25">
      <c r="A127" s="242" t="s">
        <v>29</v>
      </c>
      <c r="B127" s="243"/>
      <c r="C127" s="102">
        <f>C78+C85+C98+C121+C126</f>
        <v>14.75</v>
      </c>
      <c r="D127" s="102">
        <f t="shared" ref="D127:Q127" si="78">D121+D98+D85+D78+D126</f>
        <v>0</v>
      </c>
      <c r="E127" s="102">
        <f t="shared" si="78"/>
        <v>0</v>
      </c>
      <c r="F127" s="102"/>
      <c r="G127" s="102">
        <f t="shared" si="78"/>
        <v>0</v>
      </c>
      <c r="H127" s="102"/>
      <c r="I127" s="102">
        <f t="shared" si="78"/>
        <v>0</v>
      </c>
      <c r="J127" s="102">
        <f t="shared" si="78"/>
        <v>0</v>
      </c>
      <c r="K127" s="102">
        <f t="shared" si="78"/>
        <v>0</v>
      </c>
      <c r="L127" s="102">
        <f t="shared" si="78"/>
        <v>0</v>
      </c>
      <c r="M127" s="102">
        <f t="shared" si="78"/>
        <v>0</v>
      </c>
      <c r="N127" s="102">
        <f t="shared" si="78"/>
        <v>0</v>
      </c>
      <c r="O127" s="102">
        <f t="shared" si="78"/>
        <v>0</v>
      </c>
      <c r="P127" s="102">
        <f t="shared" si="78"/>
        <v>0</v>
      </c>
      <c r="Q127" s="102">
        <f t="shared" si="78"/>
        <v>0</v>
      </c>
      <c r="R127" s="114">
        <f>R121+R98+R85+R78+R126</f>
        <v>0</v>
      </c>
      <c r="S127" s="96">
        <f>R127/C127</f>
        <v>0</v>
      </c>
      <c r="T127" s="149" t="e">
        <f t="shared" si="44"/>
        <v>#REF!</v>
      </c>
      <c r="U127" s="154"/>
      <c r="V127" s="154"/>
      <c r="W127" s="151"/>
      <c r="X127" s="117"/>
    </row>
    <row r="128" spans="1:27" ht="20.45" customHeight="1" x14ac:dyDescent="0.2">
      <c r="A128" s="222" t="s">
        <v>110</v>
      </c>
      <c r="B128" s="223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9">
        <f>SUM(R127*12)</f>
        <v>0</v>
      </c>
      <c r="S128" s="111"/>
      <c r="T128" s="145"/>
      <c r="U128" s="151"/>
      <c r="V128" s="151"/>
      <c r="W128" s="156"/>
    </row>
    <row r="129" spans="1:23" ht="19.149999999999999" hidden="1" customHeight="1" x14ac:dyDescent="0.2">
      <c r="A129" s="222" t="s">
        <v>106</v>
      </c>
      <c r="B129" s="223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22"/>
      <c r="Q129" s="122"/>
      <c r="R129" s="134">
        <v>0</v>
      </c>
      <c r="S129" s="111"/>
      <c r="T129" s="145"/>
      <c r="U129" s="151"/>
      <c r="V129" s="151"/>
      <c r="W129" s="156"/>
    </row>
    <row r="130" spans="1:23" ht="18.95" customHeight="1" x14ac:dyDescent="0.2">
      <c r="A130" s="224" t="s">
        <v>109</v>
      </c>
      <c r="B130" s="224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11"/>
      <c r="T130" s="145"/>
      <c r="U130" s="151"/>
      <c r="V130" s="151"/>
      <c r="W130" s="156"/>
    </row>
    <row r="131" spans="1:23" ht="18.95" customHeight="1" thickBot="1" x14ac:dyDescent="0.25">
      <c r="A131" s="225" t="s">
        <v>83</v>
      </c>
      <c r="B131" s="226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11"/>
      <c r="T131" s="145"/>
      <c r="U131" s="151"/>
      <c r="V131" s="151"/>
      <c r="W131" s="156"/>
    </row>
    <row r="132" spans="1:23" ht="18.95" customHeight="1" thickBot="1" x14ac:dyDescent="0.25">
      <c r="A132" s="238" t="s">
        <v>112</v>
      </c>
      <c r="B132" s="239"/>
      <c r="C132" s="100">
        <f>C127</f>
        <v>14.75</v>
      </c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>
        <f t="shared" ref="Q132" si="79">Q127*12</f>
        <v>0</v>
      </c>
      <c r="R132" s="101">
        <f>R128+R129+R130+R131</f>
        <v>0</v>
      </c>
      <c r="S132" s="93"/>
      <c r="T132" s="143"/>
      <c r="U132" s="155"/>
      <c r="V132" s="151"/>
      <c r="W132" s="152"/>
    </row>
    <row r="133" spans="1:23" ht="20.25" customHeight="1" thickBot="1" x14ac:dyDescent="0.25">
      <c r="A133" s="240" t="s">
        <v>113</v>
      </c>
      <c r="B133" s="241"/>
      <c r="C133" s="25">
        <f>C72+C132</f>
        <v>38</v>
      </c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 t="e">
        <f>Q132+#REF!</f>
        <v>#REF!</v>
      </c>
      <c r="R133" s="63"/>
      <c r="S133" s="105"/>
      <c r="T133" s="105"/>
      <c r="U133" s="155"/>
      <c r="V133" s="151"/>
      <c r="W133" s="151"/>
    </row>
    <row r="134" spans="1:23" ht="13.5" customHeight="1" x14ac:dyDescent="0.2">
      <c r="S134" s="87"/>
      <c r="T134" s="91"/>
      <c r="U134" s="151"/>
      <c r="V134" s="151"/>
      <c r="W134" s="151"/>
    </row>
    <row r="135" spans="1:23" ht="12" customHeight="1" x14ac:dyDescent="0.25">
      <c r="B135" s="77"/>
      <c r="R135" s="92"/>
      <c r="S135" s="87"/>
      <c r="T135" s="91"/>
      <c r="U135" s="151"/>
      <c r="V135" s="151"/>
      <c r="W135" s="151"/>
    </row>
    <row r="136" spans="1:23" ht="15.75" x14ac:dyDescent="0.25">
      <c r="B136" s="77" t="s">
        <v>78</v>
      </c>
      <c r="D136" s="158" t="s">
        <v>103</v>
      </c>
      <c r="K136" s="77"/>
      <c r="R136" s="3"/>
      <c r="T136" s="3"/>
      <c r="U136" s="37"/>
      <c r="V136" s="91"/>
      <c r="W136" s="91"/>
    </row>
    <row r="137" spans="1:23" ht="10.15" customHeight="1" x14ac:dyDescent="0.25">
      <c r="B137" s="77"/>
      <c r="K137" s="77"/>
      <c r="R137" s="3"/>
      <c r="T137" s="3"/>
      <c r="U137" s="37"/>
      <c r="V137" s="91"/>
      <c r="W137" s="91"/>
    </row>
    <row r="138" spans="1:23" ht="15.75" x14ac:dyDescent="0.25">
      <c r="B138" s="77" t="s">
        <v>72</v>
      </c>
      <c r="D138" s="158" t="s">
        <v>104</v>
      </c>
      <c r="K138" s="77"/>
      <c r="R138" s="3"/>
      <c r="T138" s="3"/>
      <c r="U138" s="37"/>
      <c r="V138" s="91"/>
      <c r="W138" s="91"/>
    </row>
  </sheetData>
  <mergeCells count="60">
    <mergeCell ref="A132:B132"/>
    <mergeCell ref="A133:B133"/>
    <mergeCell ref="A122:R122"/>
    <mergeCell ref="A127:B127"/>
    <mergeCell ref="A128:B128"/>
    <mergeCell ref="A129:B129"/>
    <mergeCell ref="A130:B130"/>
    <mergeCell ref="A131:B131"/>
    <mergeCell ref="A99:R99"/>
    <mergeCell ref="A37:R37"/>
    <mergeCell ref="A44:R44"/>
    <mergeCell ref="A68:B68"/>
    <mergeCell ref="A69:B69"/>
    <mergeCell ref="A70:B70"/>
    <mergeCell ref="A71:B71"/>
    <mergeCell ref="A72:B72"/>
    <mergeCell ref="A73:R73"/>
    <mergeCell ref="A74:R74"/>
    <mergeCell ref="A79:R79"/>
    <mergeCell ref="A86:R86"/>
    <mergeCell ref="S15:S16"/>
    <mergeCell ref="A18:R18"/>
    <mergeCell ref="A19:R19"/>
    <mergeCell ref="A21:B21"/>
    <mergeCell ref="A22:R22"/>
    <mergeCell ref="A28:R28"/>
    <mergeCell ref="H15:I15"/>
    <mergeCell ref="J15:J16"/>
    <mergeCell ref="K15:K16"/>
    <mergeCell ref="L15:P15"/>
    <mergeCell ref="Q15:Q16"/>
    <mergeCell ref="R15:R16"/>
    <mergeCell ref="A15:A16"/>
    <mergeCell ref="B15:B16"/>
    <mergeCell ref="C15:C16"/>
    <mergeCell ref="D15:D16"/>
    <mergeCell ref="E15:E16"/>
    <mergeCell ref="F15:G15"/>
    <mergeCell ref="A14:R14"/>
    <mergeCell ref="A6:B6"/>
    <mergeCell ref="O6:P6"/>
    <mergeCell ref="O7:P7"/>
    <mergeCell ref="A8:O8"/>
    <mergeCell ref="B10:D11"/>
    <mergeCell ref="H10:I10"/>
    <mergeCell ref="J10:K10"/>
    <mergeCell ref="M10:R10"/>
    <mergeCell ref="H11:I11"/>
    <mergeCell ref="J11:K11"/>
    <mergeCell ref="M11:R11"/>
    <mergeCell ref="B12:D12"/>
    <mergeCell ref="M12:R12"/>
    <mergeCell ref="A13:K13"/>
    <mergeCell ref="L13:M13"/>
    <mergeCell ref="N4:R4"/>
    <mergeCell ref="O1:R1"/>
    <mergeCell ref="B2:E2"/>
    <mergeCell ref="N2:R2"/>
    <mergeCell ref="B3:E3"/>
    <mergeCell ref="N3:R3"/>
  </mergeCells>
  <pageMargins left="0.78740157480314965" right="0.39370078740157483" top="0.39370078740157483" bottom="0.11811023622047245" header="0.31496062992125984" footer="0.31496062992125984"/>
  <pageSetup paperSize="9" scale="52" fitToWidth="0" fitToHeight="0" orientation="portrait" r:id="rId1"/>
  <colBreaks count="1" manualBreakCount="1">
    <brk id="1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Button 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5" name="Button 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6" name="Button 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7" name="Button 4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3" r:id="rId8" name="Button 5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4" r:id="rId9" name="Button 6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5" r:id="rId10" name="Button 7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6" r:id="rId11" name="Button 8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7" r:id="rId12" name="Button 9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8" r:id="rId13" name="Button 10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9" r:id="rId14" name="Button 1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0" r:id="rId15" name="Button 1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1" r:id="rId16" name="Button 1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2" r:id="rId17" name="Button 14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3" r:id="rId18" name="Button 15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4" r:id="rId19" name="Button 16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5" r:id="rId20" name="Button 17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6" r:id="rId21" name="Button 18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7" r:id="rId22" name="Button 19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8" r:id="rId23" name="Button 20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9" r:id="rId24" name="Button 2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0" r:id="rId25" name="Button 2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1" r:id="rId26" name="Button 2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2" r:id="rId27" name="Button 24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3" r:id="rId28" name="Button 25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4" r:id="rId29" name="Button 26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5" r:id="rId30" name="Button 27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6" r:id="rId31" name="Button 28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7" r:id="rId32" name="Button 29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8" r:id="rId33" name="Button 30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9" r:id="rId34" name="Button 3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0" r:id="rId35" name="Button 3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1" r:id="rId36" name="Button 3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2" r:id="rId37" name="Button 34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3" r:id="rId38" name="Button 35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4" r:id="rId39" name="Button 36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5" r:id="rId40" name="Button 37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6" r:id="rId41" name="Button 38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7" r:id="rId42" name="Button 39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8" r:id="rId43" name="Button 40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9" r:id="rId44" name="Button 4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0" r:id="rId45" name="Button 4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1" r:id="rId46" name="Button 4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2" r:id="rId47" name="Button 44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3" r:id="rId48" name="Button 45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4" r:id="rId49" name="Button 46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5" r:id="rId50" name="Button 47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6" r:id="rId51" name="Button 48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7" r:id="rId52" name="Button 49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8" r:id="rId53" name="Button 50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9" r:id="rId54" name="Button 5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0" r:id="rId55" name="Button 5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1" r:id="rId56" name="Button 5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2" r:id="rId57" name="Button 54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3" r:id="rId58" name="Button 55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4" r:id="rId59" name="Button 56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5" r:id="rId60" name="Button 57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6" r:id="rId61" name="Button 58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7" r:id="rId62" name="Button 59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8" r:id="rId63" name="Button 60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9" r:id="rId64" name="Button 6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0" r:id="rId65" name="Button 6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1" r:id="rId66" name="Button 6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2" r:id="rId67" name="Button 64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3" r:id="rId68" name="Button 65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4" r:id="rId69" name="Button 66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5" r:id="rId70" name="Button 67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6" r:id="rId71" name="Button 68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7" r:id="rId72" name="Button 69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8" r:id="rId73" name="Button 70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9" r:id="rId74" name="Button 7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0" r:id="rId75" name="Button 7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1" r:id="rId76" name="Button 7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2" r:id="rId77" name="Button 74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3" r:id="rId78" name="Button 75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4" r:id="rId79" name="Button 76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5" r:id="rId80" name="Button 77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6" r:id="rId81" name="Button 78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7" r:id="rId82" name="Button 79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8" r:id="rId83" name="Button 80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9" r:id="rId84" name="Button 8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0" r:id="rId85" name="Button 8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1" r:id="rId86" name="Button 8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2" r:id="rId87" name="Button 84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3" r:id="rId88" name="Button 85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4" r:id="rId89" name="Button 86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5" r:id="rId90" name="Button 87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6" r:id="rId91" name="Button 88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7" r:id="rId92" name="Button 89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8" r:id="rId93" name="Button 90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9" r:id="rId94" name="Button 9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0" r:id="rId95" name="Button 9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1" r:id="rId96" name="Button 9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2" r:id="rId97" name="Button 94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3" r:id="rId98" name="Button 95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4" r:id="rId99" name="Button 96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5" r:id="rId100" name="Button 97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6" r:id="rId101" name="Button 98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7" r:id="rId102" name="Button 99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8" r:id="rId103" name="Button 100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9" r:id="rId104" name="Button 101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0" r:id="rId105" name="Button 102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1" r:id="rId106" name="Button 103">
              <controlPr defaultSize="0" print="0" autoFill="0" autoPict="0" macro="[0]!Макрос2">
                <anchor moveWithCells="1" sizeWithCells="1">
                  <from>
                    <xdr:col>20</xdr:col>
                    <xdr:colOff>390525</xdr:colOff>
                    <xdr:row>7</xdr:row>
                    <xdr:rowOff>85725</xdr:rowOff>
                  </from>
                  <to>
                    <xdr:col>22</xdr:col>
                    <xdr:colOff>581025</xdr:colOff>
                    <xdr:row>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2" r:id="rId107" name="Button 104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3" r:id="rId108" name="Button 105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4" r:id="rId109" name="Button 106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5" r:id="rId110" name="Button 107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23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6" r:id="rId111" name="Button 108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23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7" r:id="rId112" name="Button 109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23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8" r:id="rId113" name="Button 110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9" r:id="rId114" name="Button 111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0" r:id="rId115" name="Button 112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1" r:id="rId116" name="Button 113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2" r:id="rId117" name="Button 114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3" r:id="rId118" name="Button 115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4" r:id="rId119" name="Button 116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23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5" r:id="rId120" name="Button 117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23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6" r:id="rId121" name="Button 118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23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7" r:id="rId122" name="Button 119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8" r:id="rId123" name="Button 120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9" r:id="rId124" name="Button 121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0" r:id="rId125" name="Button 122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1" r:id="rId126" name="Button 123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2" r:id="rId127" name="Button 124">
              <controlPr defaultSize="0" print="0" autoFill="0" autoPict="0" macro="[0]!Макрос2">
                <anchor moveWithCells="1" sizeWithCells="1">
                  <from>
                    <xdr:col>22</xdr:col>
                    <xdr:colOff>9525</xdr:colOff>
                    <xdr:row>1</xdr:row>
                    <xdr:rowOff>133350</xdr:rowOff>
                  </from>
                  <to>
                    <xdr:col>24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новая форма штатного </vt:lpstr>
      <vt:lpstr>'новая форма штатного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кирилл</cp:lastModifiedBy>
  <cp:lastPrinted>2025-10-21T08:38:09Z</cp:lastPrinted>
  <dcterms:created xsi:type="dcterms:W3CDTF">2019-01-09T06:35:49Z</dcterms:created>
  <dcterms:modified xsi:type="dcterms:W3CDTF">2026-08-10T04:56:38Z</dcterms:modified>
</cp:coreProperties>
</file>